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natalja.knieziene\Documents\Pardavimai\20241118 KP 739615 - remontas Šakių rajone\"/>
    </mc:Choice>
  </mc:AlternateContent>
  <xr:revisionPtr revIDLastSave="0" documentId="13_ncr:1_{C982A47A-AE21-4162-996E-494E965DF85B}" xr6:coauthVersionLast="47" xr6:coauthVersionMax="47" xr10:uidLastSave="{00000000-0000-0000-0000-000000000000}"/>
  <bookViews>
    <workbookView xWindow="-108" yWindow="-108" windowWidth="23256" windowHeight="12456"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G21" i="1" l="1"/>
  <c r="H21" i="1"/>
  <c r="I21" i="1"/>
  <c r="G22" i="1"/>
  <c r="H22" i="1"/>
  <c r="I22" i="1"/>
  <c r="G23" i="1"/>
  <c r="H23" i="1"/>
  <c r="I23" i="1"/>
  <c r="G24" i="1"/>
  <c r="H24" i="1"/>
  <c r="I24" i="1"/>
  <c r="G25" i="1"/>
  <c r="H25" i="1"/>
  <c r="I25" i="1"/>
  <c r="G26" i="1"/>
  <c r="H26" i="1"/>
  <c r="I26" i="1"/>
  <c r="G27" i="1"/>
  <c r="H27" i="1"/>
  <c r="I27" i="1"/>
  <c r="G28" i="1"/>
  <c r="H28" i="1"/>
  <c r="I28" i="1"/>
  <c r="G29" i="1"/>
  <c r="H29" i="1"/>
  <c r="I29" i="1"/>
  <c r="G30" i="1"/>
  <c r="H30" i="1"/>
  <c r="I30" i="1"/>
  <c r="G31" i="1"/>
  <c r="H31" i="1"/>
  <c r="I31" i="1"/>
  <c r="G32" i="1"/>
  <c r="H32" i="1"/>
  <c r="I32" i="1"/>
  <c r="G33" i="1"/>
  <c r="H33" i="1"/>
  <c r="I33" i="1"/>
  <c r="G34" i="1"/>
  <c r="H34" i="1"/>
  <c r="I34" i="1"/>
  <c r="G35" i="1"/>
  <c r="H35" i="1"/>
  <c r="I35" i="1"/>
  <c r="G36" i="1"/>
  <c r="H36" i="1"/>
  <c r="I36" i="1"/>
  <c r="G37" i="1"/>
  <c r="H37" i="1"/>
  <c r="I37" i="1"/>
  <c r="G38" i="1"/>
  <c r="H38" i="1"/>
  <c r="I38" i="1"/>
  <c r="G39" i="1"/>
  <c r="H39" i="1"/>
  <c r="I39" i="1"/>
  <c r="G40" i="1"/>
  <c r="H40" i="1"/>
  <c r="I40" i="1"/>
  <c r="G41" i="1"/>
  <c r="H41" i="1"/>
  <c r="I41" i="1"/>
  <c r="G42" i="1"/>
  <c r="H42" i="1"/>
  <c r="I42" i="1"/>
  <c r="G43" i="1"/>
  <c r="H43" i="1"/>
  <c r="I43" i="1"/>
  <c r="G44" i="1"/>
  <c r="H44" i="1"/>
  <c r="I44" i="1"/>
  <c r="G45" i="1"/>
  <c r="H45" i="1"/>
  <c r="I45" i="1"/>
  <c r="G46" i="1"/>
  <c r="H46" i="1"/>
  <c r="I46" i="1"/>
  <c r="G47" i="1"/>
  <c r="H47" i="1"/>
  <c r="I47" i="1"/>
  <c r="G48" i="1"/>
  <c r="H48" i="1"/>
  <c r="I48" i="1"/>
  <c r="G49" i="1"/>
  <c r="H49" i="1"/>
  <c r="I49" i="1"/>
  <c r="G50" i="1"/>
  <c r="H50" i="1"/>
  <c r="I50" i="1"/>
  <c r="G51" i="1"/>
  <c r="H51" i="1"/>
  <c r="I51" i="1"/>
  <c r="G52" i="1"/>
  <c r="H52" i="1"/>
  <c r="I52" i="1"/>
  <c r="G53" i="1"/>
  <c r="H53" i="1"/>
  <c r="I53" i="1"/>
  <c r="G54" i="1"/>
  <c r="H54" i="1"/>
  <c r="I54" i="1"/>
  <c r="G55" i="1"/>
  <c r="H55" i="1"/>
  <c r="I55" i="1"/>
  <c r="G56" i="1"/>
  <c r="H56" i="1"/>
  <c r="I56" i="1"/>
  <c r="G57" i="1"/>
  <c r="H57" i="1"/>
  <c r="I57" i="1"/>
  <c r="G58" i="1"/>
  <c r="H58" i="1"/>
  <c r="I58" i="1"/>
  <c r="G59" i="1"/>
  <c r="H59" i="1"/>
  <c r="I59" i="1"/>
  <c r="G60" i="1"/>
  <c r="H60" i="1"/>
  <c r="I60" i="1"/>
  <c r="G61" i="1"/>
  <c r="H61" i="1"/>
  <c r="I61" i="1"/>
  <c r="G62" i="1"/>
  <c r="H62" i="1"/>
  <c r="I62" i="1"/>
  <c r="G63" i="1"/>
  <c r="H63" i="1"/>
  <c r="I63" i="1"/>
  <c r="G64" i="1"/>
  <c r="H64" i="1"/>
  <c r="I64" i="1"/>
  <c r="G65" i="1"/>
  <c r="H65" i="1"/>
  <c r="I65" i="1"/>
  <c r="G66" i="1"/>
  <c r="H66" i="1"/>
  <c r="I66" i="1"/>
  <c r="G67" i="1"/>
  <c r="H67" i="1"/>
  <c r="I67" i="1"/>
  <c r="G68" i="1"/>
  <c r="H68" i="1"/>
  <c r="I68" i="1"/>
  <c r="G69" i="1"/>
  <c r="H69" i="1"/>
  <c r="I69" i="1"/>
  <c r="G70" i="1"/>
  <c r="H70" i="1"/>
  <c r="I70" i="1"/>
  <c r="G71" i="1"/>
  <c r="H71" i="1"/>
  <c r="I71" i="1"/>
  <c r="G72" i="1"/>
  <c r="H72" i="1"/>
  <c r="I72" i="1"/>
  <c r="G73" i="1"/>
  <c r="H73" i="1"/>
  <c r="I73" i="1"/>
  <c r="G74" i="1"/>
  <c r="H74" i="1"/>
  <c r="I74" i="1"/>
  <c r="G75" i="1"/>
  <c r="H75" i="1"/>
  <c r="I75" i="1"/>
  <c r="G76" i="1"/>
  <c r="H76" i="1"/>
  <c r="I76" i="1"/>
  <c r="G77" i="1"/>
  <c r="H77" i="1"/>
  <c r="I77" i="1"/>
  <c r="G78" i="1"/>
  <c r="H78" i="1"/>
  <c r="I78" i="1"/>
  <c r="G79" i="1"/>
  <c r="H79" i="1"/>
  <c r="I79" i="1"/>
  <c r="G80" i="1"/>
  <c r="H80" i="1"/>
  <c r="I80" i="1"/>
  <c r="G81" i="1"/>
  <c r="H81" i="1"/>
  <c r="I81" i="1"/>
  <c r="H20" i="1"/>
  <c r="I20" i="1"/>
  <c r="G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20" i="1"/>
  <c r="F28" i="1" l="1"/>
  <c r="F29" i="1"/>
  <c r="F30" i="1"/>
  <c r="F31" i="1"/>
  <c r="F81" i="1"/>
  <c r="F80" i="1"/>
  <c r="F79" i="1"/>
  <c r="F78" i="1"/>
  <c r="F77" i="1"/>
  <c r="F76" i="1"/>
  <c r="F75" i="1"/>
  <c r="F74" i="1"/>
  <c r="F73" i="1"/>
  <c r="F72" i="1"/>
  <c r="F71" i="1"/>
  <c r="F70" i="1"/>
  <c r="F69" i="1"/>
  <c r="F21" i="1"/>
  <c r="F22" i="1"/>
  <c r="F23" i="1"/>
  <c r="F24" i="1"/>
  <c r="F25" i="1"/>
  <c r="F26" i="1"/>
  <c r="F27"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20" i="1"/>
  <c r="F82" i="1" l="1"/>
  <c r="F83" i="1" s="1"/>
  <c r="F84" i="1" s="1"/>
</calcChain>
</file>

<file path=xl/sharedStrings.xml><?xml version="1.0" encoding="utf-8"?>
<sst xmlns="http://schemas.openxmlformats.org/spreadsheetml/2006/main" count="152" uniqueCount="100">
  <si>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</si>
  <si>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</si>
  <si>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</si>
  <si>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</si>
  <si>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</si>
  <si>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</si>
  <si>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</si>
  <si>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</si>
  <si>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</si>
  <si>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</si>
  <si>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</si>
  <si>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</si>
  <si>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</si>
  <si>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</si>
  <si>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</si>
  <si>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</si>
  <si>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</si>
  <si>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</si>
  <si>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</si>
  <si>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</si>
  <si>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</si>
  <si>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</si>
  <si>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</si>
  <si>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</si>
  <si>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</si>
  <si>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</si>
  <si>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</si>
  <si>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</si>
  <si>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</si>
  <si>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</si>
  <si>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</si>
  <si>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</si>
  <si>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</si>
  <si>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</si>
  <si>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</si>
  <si>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</si>
  <si>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</si>
  <si>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</si>
  <si>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</si>
  <si>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</si>
  <si>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</si>
  <si>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</si>
  <si>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</si>
  <si>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</si>
  <si>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</si>
  <si>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</si>
  <si>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</si>
  <si>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</si>
  <si>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</si>
  <si>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</si>
  <si>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</si>
  <si>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</si>
  <si>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</si>
  <si>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</si>
  <si>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</si>
  <si>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</si>
  <si>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</si>
  <si>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</si>
  <si>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</si>
  <si>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</si>
  <si>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</si>
  <si>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</si>
  <si>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</si>
  <si>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</si>
  <si>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</si>
  <si>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</si>
  <si>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</si>
  <si>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</si>
  <si>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</si>
  <si>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</si>
  <si>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</si>
  <si>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</si>
  <si>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</si>
  <si>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</si>
  <si>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</si>
  <si>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</si>
  <si>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</si>
  <si>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</si>
  <si>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</si>
  <si>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</si>
  <si>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</si>
  <si>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</si>
  <si>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</si>
  <si>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</si>
  <si>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</si>
  <si>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</si>
  <si>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</si>
  <si>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</si>
  <si>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 pirkimų dalis:</t>
  </si>
  <si>
    <t>Barzdų seniūnija;</t>
  </si>
  <si>
    <t>Kidulių seniūnija;</t>
  </si>
  <si>
    <t>Sintautų seniūnija;</t>
  </si>
  <si>
    <t>Slavikų seniūnija;</t>
  </si>
  <si>
    <t>Sudargo seniūnija;</t>
  </si>
  <si>
    <t>Plokščių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</si>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</sst>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0"/>
      <name val="TimesLT"/>
      <charset val="186"/>
    </font>
    <font>
      <sz val="9.75"/>
      <name val="Times New Roman"/>
      <family val="1"/>
      <charset val="186"/>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1"/>
  </cellStyleXfs>
  <cellXfs count="43">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xf numFmtId="0" fontId="2" fillId="0" borderId="2" xfId="0" applyFont="1" applyBorder="1" applyAlignment="1">
      <alignment horizontal="left" vertical="top" wrapText="1"/>
    </xf>
    <xf numFmtId="0" fontId="2" fillId="2" borderId="2" xfId="0" applyFont="1" applyFill="1" applyBorder="1" applyAlignment="1">
      <alignment horizontal="center" vertical="top"/>
    </xf>
    <xf numFmtId="0" fontId="2" fillId="0" borderId="2" xfId="0" applyFont="1" applyBorder="1" applyAlignment="1">
      <alignment horizontal="left" vertical="top"/>
    </xf>
    <xf numFmtId="0" fontId="2" fillId="0" borderId="2" xfId="0" applyFont="1" applyBorder="1" applyAlignment="1">
      <alignment horizontal="center" wrapText="1"/>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3" fillId="0" borderId="2" xfId="0" applyFont="1" applyBorder="1" applyAlignment="1">
      <alignment horizontal="center"/>
    </xf>
    <xf numFmtId="2" fontId="2" fillId="0" borderId="2" xfId="0" applyNumberFormat="1" applyFont="1" applyBorder="1" applyAlignment="1">
      <alignment horizontal="center" vertical="center"/>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vertical="center"/>
    </xf>
    <xf numFmtId="4" fontId="0" fillId="0" borderId="0" xfId="0" applyNumberFormat="1"/>
    <xf numFmtId="4" fontId="2" fillId="0" borderId="2" xfId="0" applyNumberFormat="1" applyFont="1" applyBorder="1" applyAlignment="1">
      <alignment horizontal="center" vertical="top" wrapText="1"/>
    </xf>
    <xf numFmtId="4" fontId="2" fillId="0" borderId="2" xfId="0" applyNumberFormat="1" applyFont="1" applyBorder="1" applyAlignment="1">
      <alignment horizontal="center" vertical="center"/>
    </xf>
    <xf numFmtId="4" fontId="2" fillId="0" borderId="2" xfId="0" applyNumberFormat="1" applyFont="1" applyBorder="1" applyAlignment="1">
      <alignment horizontal="center" wrapText="1"/>
    </xf>
    <xf numFmtId="4" fontId="6" fillId="0" borderId="2" xfId="0" applyNumberFormat="1" applyFont="1" applyBorder="1" applyAlignment="1">
      <alignment horizontal="right" vertical="top"/>
    </xf>
    <xf numFmtId="0" fontId="0" fillId="0" borderId="1" xfId="0" applyBorder="1"/>
    <xf numFmtId="0" fontId="0" fillId="0" borderId="1" xfId="0" applyBorder="1" applyAlignment="1">
      <alignment horizontal="center" vertical="center"/>
    </xf>
    <xf numFmtId="2" fontId="8" fillId="0" borderId="1" xfId="1" applyNumberFormat="1" applyFont="1" applyAlignment="1">
      <alignment horizontal="right" vertical="top"/>
    </xf>
    <xf numFmtId="2" fontId="0" fillId="0" borderId="1" xfId="0" applyNumberFormat="1" applyBorder="1"/>
    <xf numFmtId="4" fontId="6" fillId="0" borderId="1" xfId="0" applyNumberFormat="1" applyFont="1" applyBorder="1" applyAlignment="1">
      <alignment horizontal="right" vertical="top"/>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2" xfId="0" applyNumberFormat="1" applyFont="1" applyBorder="1" applyAlignment="1">
      <alignment horizontal="center" vertical="center"/>
    </xf>
    <xf numFmtId="4" fontId="3" fillId="0" borderId="2" xfId="0" applyNumberFormat="1" applyFont="1" applyBorder="1" applyAlignment="1">
      <alignment horizontal="right" vertical="center"/>
    </xf>
    <xf numFmtId="3" fontId="3" fillId="0" borderId="2" xfId="0" applyNumberFormat="1" applyFont="1" applyBorder="1" applyAlignment="1">
      <alignment horizontal="center"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2">
    <cellStyle name="Įprastas" xfId="0" builtinId="0"/>
    <cellStyle name="Įprastas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natalja.knieziene\Documents\Pardavimai\20241118%20KP%20739615%20-%20remontas%20&#352;aki&#371;%20rajone\S&#261;mata%20(739615%20-%20remontas%20&#352;aki&#371;%20rajone).xlsx" TargetMode="External"/><Relationship Id="rId1" Type="http://schemas.openxmlformats.org/officeDocument/2006/relationships/externalLinkPath" Target="S&#261;mata%20(739615%20-%20remontas%20&#352;aki&#371;%20raj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pausdinimo variantas"/>
    </sheetNames>
    <sheetDataSet>
      <sheetData sheetId="0">
        <row r="13">
          <cell r="C13" t="str">
            <v>Asfalto dangų nufrezavimas</v>
          </cell>
          <cell r="D13" t="str">
            <v>100 m2</v>
          </cell>
          <cell r="E13">
            <v>5</v>
          </cell>
          <cell r="F13">
            <v>230.39</v>
          </cell>
        </row>
        <row r="14">
          <cell r="C14" t="str">
            <v>Frezuoto asfalto transportavimas</v>
          </cell>
          <cell r="D14" t="str">
            <v>t</v>
          </cell>
          <cell r="E14">
            <v>100</v>
          </cell>
          <cell r="F14">
            <v>10.119999999999999</v>
          </cell>
        </row>
        <row r="15">
          <cell r="C15" t="str">
            <v>Dangos valymas mechanizuotu būdu</v>
          </cell>
          <cell r="D15" t="str">
            <v>100 m2</v>
          </cell>
          <cell r="E15">
            <v>20</v>
          </cell>
          <cell r="F15">
            <v>34.67</v>
          </cell>
        </row>
        <row r="16">
          <cell r="C16" t="str">
            <v>Juodų dangų paviršiaus pagruntavimas bitumine emulsija</v>
          </cell>
          <cell r="D16" t="str">
            <v>100 m2</v>
          </cell>
          <cell r="E16">
            <v>20</v>
          </cell>
          <cell r="F16">
            <v>32.299999999999997</v>
          </cell>
        </row>
        <row r="17">
          <cell r="C17" t="str">
            <v>Išlyginamojo sluoksnio įrengimas iš dolomitinės skaldos fr 0/32 (su medžiagomis)</v>
          </cell>
          <cell r="D17" t="str">
            <v>m3</v>
          </cell>
          <cell r="E17">
            <v>20</v>
          </cell>
          <cell r="F17">
            <v>143.26</v>
          </cell>
        </row>
        <row r="18">
          <cell r="C18" t="str">
            <v>Išdaužų (duobių) užtaisymas asfalto dangose AC11VN mišiniu 5,0 cm storio iki m2 ploto</v>
          </cell>
          <cell r="D18" t="str">
            <v>100 m2</v>
          </cell>
          <cell r="E18">
            <v>5</v>
          </cell>
          <cell r="F18">
            <v>2756.52</v>
          </cell>
        </row>
        <row r="19">
          <cell r="C19" t="str">
            <v>Išlyginamojo si. iš asfaltbet. mišinio AC 11 AN įrengimas (su medžiagomis)</v>
          </cell>
          <cell r="D19" t="str">
            <v>t</v>
          </cell>
          <cell r="E19">
            <v>10</v>
          </cell>
          <cell r="F19">
            <v>310.45999999999998</v>
          </cell>
        </row>
        <row r="20">
          <cell r="C20" t="str">
            <v>Išlyginamojo si. iš asfaltbet. mišinio AC 11VN įrengimas (su medžiagomis)</v>
          </cell>
          <cell r="D20" t="str">
            <v>t</v>
          </cell>
          <cell r="E20">
            <v>10</v>
          </cell>
          <cell r="F20">
            <v>317.64</v>
          </cell>
        </row>
        <row r="21">
          <cell r="C21" t="str">
            <v>Išlyginamojo si. iš asfaltbet. mišinio AC 16 PD įrengimas (su medžiagomis)</v>
          </cell>
          <cell r="D21" t="str">
            <v>t</v>
          </cell>
          <cell r="E21">
            <v>10</v>
          </cell>
          <cell r="F21">
            <v>313.94</v>
          </cell>
        </row>
        <row r="22">
          <cell r="C22" t="str">
            <v>Ištisinės 4 cm storio dangos įrengimas, panaudojant asfaltbetonio klotuvą su automatiniu aukščio reguliavimu, iš asfaltbetonio mišinio AC 11 VN (įskaitant medžiagas)</v>
          </cell>
          <cell r="D22" t="str">
            <v>100 m2</v>
          </cell>
          <cell r="E22">
            <v>10</v>
          </cell>
          <cell r="F22">
            <v>1369.79</v>
          </cell>
        </row>
        <row r="23">
          <cell r="C23" t="str">
            <v>Ištisinės 4,5 cm storio dangos įrengimas, panaudojant asfaltbetonio klotuvą su automatiniu aukščio reguliavimu, iš asfaltbetonio mišinio AC 11 VN (įskaitant medžiagas)</v>
          </cell>
          <cell r="D23" t="str">
            <v>100 m2</v>
          </cell>
          <cell r="E23">
            <v>10</v>
          </cell>
          <cell r="F23">
            <v>1481.71</v>
          </cell>
        </row>
        <row r="24">
          <cell r="C24" t="str">
            <v>Ištisinės 8 cm storio dangos įrengimas, panaudojant asfaltbetonio klotuvą su automatiniu aukščio reguliavimu, iš asfaltbetonio mišinio AC 16 PD (įskaitant medžiagas)</v>
          </cell>
          <cell r="D24" t="str">
            <v>100 m2</v>
          </cell>
          <cell r="E24">
            <v>10</v>
          </cell>
          <cell r="F24">
            <v>2204.87</v>
          </cell>
        </row>
        <row r="25">
          <cell r="C25" t="str">
            <v>10 cm storio kelkraščių iš dolomitinės skaldos įrengimas fr 16/32 (pridedant 20 % juodžemio su žolės sėklomis) ir sutankinimas vibrovolu (su medžiagomis)</v>
          </cell>
          <cell r="D25" t="str">
            <v>100 m2</v>
          </cell>
          <cell r="E25">
            <v>5</v>
          </cell>
          <cell r="F25">
            <v>717.71</v>
          </cell>
        </row>
        <row r="26">
          <cell r="C26" t="str">
            <v>Plyšių užtaisymas (plyšių uždengimo metodas PUM) pagal KPV DT15 5 lentelės 2.1.6(a) punktą</v>
          </cell>
          <cell r="D26" t="str">
            <v>100 m</v>
          </cell>
          <cell r="E26">
            <v>5</v>
          </cell>
          <cell r="F26">
            <v>176.4</v>
          </cell>
        </row>
        <row r="27">
          <cell r="C27" t="str">
            <v>Įtrūkimų asfalto dangoje užtaisymas bitumu, pašildant jį objekte</v>
          </cell>
          <cell r="D27" t="str">
            <v>100 m</v>
          </cell>
          <cell r="E27">
            <v>5</v>
          </cell>
          <cell r="F27">
            <v>125.99</v>
          </cell>
        </row>
        <row r="28">
          <cell r="C28" t="str">
            <v>Plyšių užtaisymas (plyšių išfrezavimo ir sandarinimo metodas ISM) pagal KPV DT15 5 entelės 2.1.6(c) punktą</v>
          </cell>
          <cell r="D28" t="str">
            <v>100 m</v>
          </cell>
          <cell r="E28">
            <v>2</v>
          </cell>
          <cell r="F28">
            <v>179.2</v>
          </cell>
        </row>
        <row r="29">
          <cell r="C29" t="str">
            <v>Vienasluoksnio paviršiaus apdaro įrengimas (PVA) pagal KPV DT-15 5 lentelės 2.1.8(c) punktą</v>
          </cell>
          <cell r="D29" t="str">
            <v>100 m2</v>
          </cell>
          <cell r="E29">
            <v>5</v>
          </cell>
          <cell r="F29">
            <v>663.29</v>
          </cell>
        </row>
        <row r="30">
          <cell r="C30" t="str">
            <v>Sandarinimo juostos tarp asfalto dangos ir betoninių bortų įrengimas</v>
          </cell>
          <cell r="D30" t="str">
            <v>100 m</v>
          </cell>
          <cell r="E30">
            <v>10</v>
          </cell>
          <cell r="F30">
            <v>368.56</v>
          </cell>
        </row>
        <row r="31">
          <cell r="C31" t="str">
            <v>Betoninių vejos bortų 100.8.20, sudėtų ant betoninio pagrindo, išardymas</v>
          </cell>
          <cell r="D31" t="str">
            <v>100 m</v>
          </cell>
          <cell r="E31">
            <v>5</v>
          </cell>
          <cell r="F31">
            <v>1359.68</v>
          </cell>
        </row>
        <row r="32">
          <cell r="C32" t="str">
            <v>Betoninių kelio bortų 100.15.30, sudėtų ant betoninio pagrindo, išardymas</v>
          </cell>
          <cell r="D32" t="str">
            <v>100 m</v>
          </cell>
          <cell r="E32">
            <v>10</v>
          </cell>
          <cell r="F32">
            <v>2820.1</v>
          </cell>
        </row>
        <row r="33">
          <cell r="C33" t="str">
            <v>Betoninių bortų BR 100.15.30 įrengimas ant betoninio pagrindo (su medžiagomis)</v>
          </cell>
          <cell r="D33" t="str">
            <v>100 m</v>
          </cell>
          <cell r="E33">
            <v>5</v>
          </cell>
          <cell r="F33">
            <v>4181.01</v>
          </cell>
        </row>
        <row r="34">
          <cell r="C34" t="str">
            <v>Betoninių bortų BR 100.15.30 įrengimas ant betoninio pagrindo (panaudojant esamus bortus)</v>
          </cell>
          <cell r="D34" t="str">
            <v>100 m</v>
          </cell>
          <cell r="E34">
            <v>1</v>
          </cell>
          <cell r="F34">
            <v>3312.45</v>
          </cell>
        </row>
        <row r="35">
          <cell r="C35" t="str">
            <v>Betoninių (lenktų) bortų BR 100.15.30 įrengimas ant betoninio pagrindo (su medžiagomis)</v>
          </cell>
          <cell r="D35" t="str">
            <v>100 m</v>
          </cell>
          <cell r="E35">
            <v>1</v>
          </cell>
          <cell r="F35">
            <v>5715.28</v>
          </cell>
        </row>
        <row r="36">
          <cell r="C36" t="str">
            <v>Betoninių (pažemintų) bortų BR 100.15.30 įrengimas ant betoninio pagrindo (su medžiagomis)</v>
          </cell>
          <cell r="D36" t="str">
            <v>100 m</v>
          </cell>
          <cell r="E36">
            <v>1</v>
          </cell>
          <cell r="F36">
            <v>6401.38</v>
          </cell>
        </row>
        <row r="37">
          <cell r="C37" t="str">
            <v>Betoninių vejos bortų 100.8.20, įrengtų ant betoninio pagrindo, remontas (panaudojant esamus bortus)</v>
          </cell>
          <cell r="D37" t="str">
            <v>100 m</v>
          </cell>
          <cell r="E37">
            <v>1</v>
          </cell>
          <cell r="F37">
            <v>1967.11</v>
          </cell>
        </row>
        <row r="38">
          <cell r="C38" t="str">
            <v>Betoninių vejos bortų 100.8.20 įrengimas ant betono pagrindo (su medžiagomis)</v>
          </cell>
          <cell r="D38" t="str">
            <v>100 m</v>
          </cell>
          <cell r="E38">
            <v>2</v>
          </cell>
          <cell r="F38">
            <v>2317.9699999999998</v>
          </cell>
        </row>
        <row r="39">
          <cell r="C39" t="str">
            <v>Šalčiui nejautraus sluoksnio įrengimas</v>
          </cell>
          <cell r="D39" t="str">
            <v>m3</v>
          </cell>
          <cell r="E39">
            <v>10</v>
          </cell>
          <cell r="F39">
            <v>33.82</v>
          </cell>
        </row>
        <row r="40">
          <cell r="C40" t="str">
            <v>15 cm storio skaldos pagrindo sluoksnio iš nesurištojo mineralinių medžiagų mišinio 0/45 įrengimas</v>
          </cell>
          <cell r="D40" t="str">
            <v>100 m2</v>
          </cell>
          <cell r="E40">
            <v>5</v>
          </cell>
          <cell r="F40">
            <v>1704.39</v>
          </cell>
        </row>
        <row r="41">
          <cell r="C41" t="str">
            <v>Grindinio iš akmenų išardymas mechanizuotai</v>
          </cell>
          <cell r="D41" t="str">
            <v>m3</v>
          </cell>
          <cell r="E41">
            <v>5</v>
          </cell>
          <cell r="F41">
            <v>73.37</v>
          </cell>
        </row>
        <row r="42">
          <cell r="C42" t="str">
            <v>150x300 mm natūralaus akmens (granitinių) bordiūrų ant betoninio pagrindo įrengimas</v>
          </cell>
          <cell r="D42" t="str">
            <v>100 m</v>
          </cell>
          <cell r="E42">
            <v>3</v>
          </cell>
          <cell r="F42">
            <v>7325.56</v>
          </cell>
        </row>
        <row r="43">
          <cell r="C43" t="str">
            <v>Granitinių bortų įrengimas ant betoninio pagrindo (panaudojant esamus bortus)</v>
          </cell>
          <cell r="D43" t="str">
            <v>100 m</v>
          </cell>
          <cell r="E43">
            <v>3</v>
          </cell>
          <cell r="F43">
            <v>3312.45</v>
          </cell>
        </row>
        <row r="44">
          <cell r="C44" t="str">
            <v>Lenktų natūralaus akmens (granitinių) bordiūrų ant betoninio pagrindo įrengimas</v>
          </cell>
          <cell r="D44" t="str">
            <v>100 m</v>
          </cell>
          <cell r="E44">
            <v>1</v>
          </cell>
          <cell r="F44">
            <v>9948.5300000000007</v>
          </cell>
        </row>
        <row r="45">
          <cell r="C45" t="str">
            <v>Granitinių trinkelių grindinio grindimas siūles užpilant cemento skiediniu</v>
          </cell>
          <cell r="D45" t="str">
            <v>10 m2</v>
          </cell>
          <cell r="E45">
            <v>5</v>
          </cell>
          <cell r="F45">
            <v>1373.22</v>
          </cell>
        </row>
        <row r="46">
          <cell r="C46" t="str">
            <v>Akmenų grindinio grindimas siūles užpilant atsijomis (įrengimas, panaudojant užsakovo akmenis)</v>
          </cell>
          <cell r="D46" t="str">
            <v>10 m2</v>
          </cell>
          <cell r="E46">
            <v>5</v>
          </cell>
          <cell r="F46">
            <v>156.9</v>
          </cell>
        </row>
        <row r="47">
          <cell r="C47" t="str">
            <v>Pėsčiųjų tako (šaligatvio) dangos iš betoninių trinkelių/plytelių išardymas</v>
          </cell>
          <cell r="D47" t="str">
            <v>100 m2</v>
          </cell>
          <cell r="E47">
            <v>5</v>
          </cell>
          <cell r="F47">
            <v>591.23</v>
          </cell>
        </row>
        <row r="48">
          <cell r="C48" t="str">
            <v>Pėsčiųjų tako išasfaltbetonio dangos išardymas</v>
          </cell>
          <cell r="D48" t="str">
            <v>100 m2</v>
          </cell>
          <cell r="E48">
            <v>5</v>
          </cell>
          <cell r="F48">
            <v>230.39</v>
          </cell>
        </row>
        <row r="49">
          <cell r="C49" t="str">
            <v>Pėsčiųjų tako (šaligatvio) dangos remontas (panaudojant esamas betonines trinkeles, užpilant siūles atsijomis), naudojant atsijų pasluoksnį 3 cm</v>
          </cell>
          <cell r="D49" t="str">
            <v>100 m2</v>
          </cell>
          <cell r="E49">
            <v>5</v>
          </cell>
          <cell r="F49">
            <v>1520.78</v>
          </cell>
        </row>
        <row r="50">
          <cell r="C50" t="str">
            <v>Betono plytelių 8 cm (įvairių formų Juodos spalvos ) šaligatvių įrengimas užtaisant siūles atsijomis</v>
          </cell>
          <cell r="D50" t="str">
            <v>100 m2</v>
          </cell>
          <cell r="E50">
            <v>5</v>
          </cell>
          <cell r="F50">
            <v>4590.8100000000004</v>
          </cell>
        </row>
        <row r="51">
          <cell r="C51" t="str">
            <v>Pėsčiųjų tako (šaligatvio) dangos įrengimas (panaudojant naujas pilkos spalvos betonines trinkeles 200x100x80 mm ir užpilant siūles atsijomis), naudojant atsijų pasluoksnį 3 cm</v>
          </cell>
          <cell r="D51" t="str">
            <v>100 m2</v>
          </cell>
          <cell r="E51">
            <v>1</v>
          </cell>
          <cell r="F51">
            <v>3266.49</v>
          </cell>
        </row>
        <row r="52">
          <cell r="C52" t="str">
            <v>Neregių vedimo sistemos įrengimas (panaudojant naujas spalvotas betonines trinkeles h = 8 cm ir užpilant siūles atsijomis), naudojant atsijų pasluoksnį 3 cm</v>
          </cell>
          <cell r="D52" t="str">
            <v>100 m2</v>
          </cell>
          <cell r="E52">
            <v>1</v>
          </cell>
          <cell r="F52">
            <v>5624.44</v>
          </cell>
        </row>
        <row r="53">
          <cell r="C53" t="str">
            <v>Natūralios spalvos ažūrinių trinkelių 10 cm dangos įrengimas</v>
          </cell>
          <cell r="D53" t="str">
            <v>100 m2</v>
          </cell>
          <cell r="E53">
            <v>1</v>
          </cell>
          <cell r="F53">
            <v>5641.64</v>
          </cell>
        </row>
        <row r="54">
          <cell r="C54" t="str">
            <v>Kapų reguliavimas ir paaukštinimas iki 10 cm</v>
          </cell>
          <cell r="D54" t="str">
            <v>vnt.</v>
          </cell>
          <cell r="E54">
            <v>10</v>
          </cell>
          <cell r="F54">
            <v>89.08</v>
          </cell>
        </row>
        <row r="55">
          <cell r="C55" t="str">
            <v>Lietaus vandens surinkimo šulinėlių grotelių aukščio sureguliavimas su asfaltbetonio danga asfaltavimo metu (panaudojant g/b šulinių paaukštinimo žiedus ŠD7-5F 850/500-90, kartu su grotelėmis)</v>
          </cell>
          <cell r="D55" t="str">
            <v>vnt.</v>
          </cell>
          <cell r="E55">
            <v>20</v>
          </cell>
          <cell r="F55">
            <v>421.5</v>
          </cell>
        </row>
        <row r="56">
          <cell r="C56" t="str">
            <v>Vandens surinkimo trapų įrengimas (bortiniai) (Trapas su grotelėmis Užsakovo)</v>
          </cell>
          <cell r="D56" t="str">
            <v>vnt.</v>
          </cell>
          <cell r="E56">
            <v>5</v>
          </cell>
          <cell r="F56">
            <v>838.46</v>
          </cell>
        </row>
        <row r="57">
          <cell r="C57" t="str">
            <v>160 mm skersmens plastmasinių įmovinių vamzdžių montavimas, kai 100 m vamzdyne -17 sandūrų</v>
          </cell>
          <cell r="D57" t="str">
            <v>100 m</v>
          </cell>
          <cell r="E57">
            <v>5</v>
          </cell>
          <cell r="F57">
            <v>938.28</v>
          </cell>
        </row>
        <row r="58">
          <cell r="C58" t="str">
            <v>Smėlio pagrindo po vamzdynais įrengimas</v>
          </cell>
          <cell r="D58" t="str">
            <v>m3</v>
          </cell>
          <cell r="E58">
            <v>8</v>
          </cell>
          <cell r="F58">
            <v>44.66</v>
          </cell>
        </row>
        <row r="59">
          <cell r="C59" t="str">
            <v>Vamzdynų pirminis (apsauginis) užpylimas, rankiniu būdu sutankinant gruntą</v>
          </cell>
          <cell r="D59" t="str">
            <v>m3</v>
          </cell>
          <cell r="E59">
            <v>8</v>
          </cell>
          <cell r="F59">
            <v>42.21</v>
          </cell>
        </row>
        <row r="60">
          <cell r="C60" t="str">
            <v>Senų šulinio liukų pakeitimas naujais „plaukiojančio" tipo ir aukščio sureguliavimas su asfaltbetonio danga asfaltavimo metu (panaudojant g/b šulinių paaukštinimo žiedus 700x50)</v>
          </cell>
          <cell r="D60" t="str">
            <v>vnt.</v>
          </cell>
          <cell r="E60">
            <v>5</v>
          </cell>
          <cell r="F60">
            <v>411.18</v>
          </cell>
        </row>
        <row r="61">
          <cell r="C61" t="str">
            <v>Šulinio landos paaukštinimas gelžbetonio žiedais nuo 10 cm iki 30 cm</v>
          </cell>
          <cell r="D61" t="str">
            <v>vnt.</v>
          </cell>
          <cell r="E61">
            <v>3</v>
          </cell>
          <cell r="F61">
            <v>197.7</v>
          </cell>
        </row>
        <row r="62">
          <cell r="C62" t="str">
            <v>Apsauginio volelio vandens nuvedimui nuo dangos krašto įrengimas iš asfaltbetonio mišinio su vandens nuvedimo vamzdžiais 0/8 frakcija</v>
          </cell>
          <cell r="D62" t="str">
            <v>m</v>
          </cell>
          <cell r="E62">
            <v>5</v>
          </cell>
          <cell r="F62">
            <v>2.79</v>
          </cell>
        </row>
        <row r="63">
          <cell r="C63" t="str">
            <v>Greičio mažinimo kalnelio įrengimas su ženklinimu, kai plotis 6 m</v>
          </cell>
          <cell r="D63" t="str">
            <v>m</v>
          </cell>
          <cell r="E63">
            <v>10</v>
          </cell>
          <cell r="F63">
            <v>886</v>
          </cell>
        </row>
        <row r="64">
          <cell r="C64" t="str">
            <v>Geotinklo 100/100 paklojimas asfaltbetonio dangoje</v>
          </cell>
          <cell r="D64" t="str">
            <v>100 m2</v>
          </cell>
          <cell r="E64">
            <v>1</v>
          </cell>
          <cell r="F64">
            <v>46.21</v>
          </cell>
        </row>
        <row r="65">
          <cell r="C65" t="str">
            <v>II gr. grunto kasimas ekskavatoriais su 0,4 m 3 kaušu, pakrovimas į autosavivarčius, vežiojimas iki 15 km ir darbas sąvartoje</v>
          </cell>
          <cell r="D65" t="str">
            <v>m3</v>
          </cell>
          <cell r="E65">
            <v>2</v>
          </cell>
          <cell r="F65">
            <v>11.93</v>
          </cell>
        </row>
        <row r="66">
          <cell r="C66" t="str">
            <v>Grunto kasimas rankinius būdu</v>
          </cell>
          <cell r="D66" t="str">
            <v>m3</v>
          </cell>
          <cell r="E66">
            <v>5</v>
          </cell>
          <cell r="F66">
            <v>41.39</v>
          </cell>
        </row>
        <row r="67">
          <cell r="C67" t="str">
            <v>Griovių dugno tvirtinimas, kai į griovio dugną įspaudžiama dolomito skalda fr 0/45 (darbus atlikti pagal Kelių priežiūros vadovo DT-15 3 lentelės 1.3.1.3 punktą)</v>
          </cell>
          <cell r="D67" t="str">
            <v>m3</v>
          </cell>
          <cell r="E67">
            <v>1</v>
          </cell>
          <cell r="F67">
            <v>114.27</v>
          </cell>
        </row>
        <row r="68">
          <cell r="C68" t="str">
            <v>Iškasų paviršiaus išlyginimas mechanizuotu būdu, kai gruntas II grupės</v>
          </cell>
          <cell r="D68" t="str">
            <v>1000 m2</v>
          </cell>
          <cell r="E68">
            <v>2</v>
          </cell>
          <cell r="F68">
            <v>664.52</v>
          </cell>
        </row>
        <row r="69">
          <cell r="C69" t="str">
            <v>Plotų planiravimas rankiniu būdu, kai gruntas II grupės</v>
          </cell>
          <cell r="D69" t="str">
            <v>1000 m2</v>
          </cell>
          <cell r="E69">
            <v>1</v>
          </cell>
          <cell r="F69">
            <v>1126.1500000000001</v>
          </cell>
        </row>
        <row r="70">
          <cell r="C70" t="str">
            <v>Grunto sluoksnio sutankinimas vibraciniu volu</v>
          </cell>
          <cell r="D70" t="str">
            <v>100 m2</v>
          </cell>
          <cell r="E70">
            <v>1</v>
          </cell>
          <cell r="F70">
            <v>10.02</v>
          </cell>
        </row>
        <row r="71">
          <cell r="C71" t="str">
            <v>Kelio griovių tvirtinimas lauko rieduliais ant betono pagrindo (15 cm)</v>
          </cell>
          <cell r="D71" t="str">
            <v>m3</v>
          </cell>
          <cell r="E71">
            <v>1</v>
          </cell>
          <cell r="F71">
            <v>383.08</v>
          </cell>
        </row>
        <row r="72">
          <cell r="C72" t="str">
            <v>Pogriovinio drenažo iš plastikinių gofruotų vamzdžių su geotekstilės arba kokoso plaušo filtru įrengimas, užpilant filtracinį sluoksnį rankiniu būdu, kai vamzdžių skersmuo 113/126 mm</v>
          </cell>
          <cell r="D72" t="str">
            <v>100 m</v>
          </cell>
          <cell r="E72">
            <v>1</v>
          </cell>
          <cell r="F72">
            <v>2757.78</v>
          </cell>
        </row>
        <row r="73">
          <cell r="C73" t="str">
            <v>Vejos įrengimas (dirvožemio storis 10 cm, apsėjant žole)</v>
          </cell>
          <cell r="D73" t="str">
            <v>100 m2</v>
          </cell>
          <cell r="E73">
            <v>1</v>
          </cell>
          <cell r="F73">
            <v>108.36</v>
          </cell>
        </row>
        <row r="74">
          <cell r="C74" t="str">
            <v>Statybinių atliekų išvežimas į rangovo pasirinktą vietą</v>
          </cell>
          <cell r="D74" t="str">
            <v>t</v>
          </cell>
          <cell r="E74">
            <v>200</v>
          </cell>
          <cell r="F74">
            <v>32.93</v>
          </cell>
        </row>
      </sheetData>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4"/>
  <sheetViews>
    <sheetView tabSelected="1" topLeftCell="A76" zoomScale="85" zoomScaleNormal="85" workbookViewId="0">
      <selection activeCell="E79" sqref="E79"/>
    </sheetView>
  </sheetViews>
  <sheetFormatPr defaultRowHeight="13.2"/>
  <cols>
    <col min="1" max="1" width="6" customWidth="1"/>
    <col min="2" max="2" width="56.109375" style="2" customWidth="1"/>
    <col min="3" max="3" width="14" customWidth="1"/>
    <col min="4" max="4" width="11.44140625"/>
    <col min="5" max="5" width="15.88671875" style="21"/>
    <col min="6" max="6" width="19.88671875" style="21"/>
    <col min="7" max="7" width="21.5546875" customWidth="1"/>
    <col min="10" max="10" width="13.6640625" customWidth="1"/>
  </cols>
  <sheetData>
    <row r="1" spans="2:5">
      <c r="B1"/>
      <c r="E1"/>
    </row>
    <row r="2" spans="2:5">
      <c r="B2"/>
      <c r="E2"/>
    </row>
    <row r="3" spans="2:5" ht="15.6">
      <c r="B3" s="5" t="s">
        <v>87</v>
      </c>
    </row>
    <row r="5" spans="2:5" ht="15.6">
      <c r="B5" s="4" t="s">
        <v>88</v>
      </c>
    </row>
    <row r="6" spans="2:5" ht="15.6">
      <c r="B6" s="6" t="s">
        <v>89</v>
      </c>
    </row>
    <row r="7" spans="2:5" ht="15.6">
      <c r="B7" s="6" t="s">
        <v>90</v>
      </c>
    </row>
    <row r="8" spans="2:5" ht="15.6">
      <c r="B8" s="6" t="s">
        <v>91</v>
      </c>
    </row>
    <row r="9" spans="2:5" ht="15.6">
      <c r="B9" s="6" t="s">
        <v>92</v>
      </c>
    </row>
    <row r="10" spans="2:5" ht="15.6">
      <c r="B10" s="6" t="s">
        <v>93</v>
      </c>
    </row>
    <row r="11" spans="2:5" ht="15.6">
      <c r="B11" s="6" t="s">
        <v>94</v>
      </c>
    </row>
    <row r="12" spans="2:5" ht="15.6">
      <c r="B12" s="4" t="s">
        <v>95</v>
      </c>
    </row>
    <row r="13" spans="2:5" ht="15.6">
      <c r="B13" s="4" t="s">
        <v>96</v>
      </c>
    </row>
    <row r="14" spans="2:5">
      <c r="B14"/>
    </row>
    <row r="15" spans="2:5">
      <c r="B15"/>
    </row>
    <row r="16" spans="2:5">
      <c r="B16"/>
    </row>
    <row r="17" spans="1:12">
      <c r="B17"/>
      <c r="J17" s="26"/>
      <c r="K17" s="26"/>
      <c r="L17" s="26"/>
    </row>
    <row r="18" spans="1:12" ht="62.4">
      <c r="A18" s="7" t="s">
        <v>97</v>
      </c>
      <c r="B18" s="8" t="s">
        <v>66</v>
      </c>
      <c r="C18" s="9" t="s">
        <v>67</v>
      </c>
      <c r="D18" s="10" t="s">
        <v>85</v>
      </c>
      <c r="E18" s="22" t="s">
        <v>68</v>
      </c>
      <c r="F18" s="24" t="s">
        <v>69</v>
      </c>
      <c r="J18" s="26"/>
      <c r="K18" s="26"/>
      <c r="L18" s="26"/>
    </row>
    <row r="19" spans="1:12" s="20" customFormat="1" ht="15.6">
      <c r="A19" s="17" t="s">
        <v>70</v>
      </c>
      <c r="B19" s="18" t="s">
        <v>19</v>
      </c>
      <c r="C19" s="19" t="s">
        <v>20</v>
      </c>
      <c r="D19" s="19" t="s">
        <v>21</v>
      </c>
      <c r="E19" s="23" t="s">
        <v>22</v>
      </c>
      <c r="F19" s="23" t="s">
        <v>23</v>
      </c>
      <c r="J19" s="27"/>
      <c r="K19" s="27"/>
      <c r="L19" s="27"/>
    </row>
    <row r="20" spans="1:12" ht="18.600000000000001">
      <c r="A20" s="11">
        <v>1</v>
      </c>
      <c r="B20" s="31" t="s">
        <v>24</v>
      </c>
      <c r="C20" s="12" t="s">
        <v>84</v>
      </c>
      <c r="D20" s="12">
        <v>5</v>
      </c>
      <c r="E20" s="33">
        <f>'[1]Spausdinimo variantas'!F13</f>
        <v>230.39</v>
      </c>
      <c r="F20" s="34">
        <f>ROUND(D20*E20,2)</f>
        <v>1151.95</v>
      </c>
      <c r="G20" t="str">
        <f>IF(B20='[1]Spausdinimo variantas'!C13,"")</f>
        <v/>
      </c>
      <c r="H20" t="str">
        <f>IF(C20='[1]Spausdinimo variantas'!D13,"")</f>
        <v/>
      </c>
      <c r="I20" t="str">
        <f>IF(D20='[1]Spausdinimo variantas'!E13,"")</f>
        <v/>
      </c>
      <c r="J20" s="28"/>
      <c r="K20" s="29"/>
      <c r="L20" s="26"/>
    </row>
    <row r="21" spans="1:12" ht="15.6">
      <c r="A21" s="11">
        <v>2</v>
      </c>
      <c r="B21" s="31" t="s">
        <v>9</v>
      </c>
      <c r="C21" s="12" t="s">
        <v>10</v>
      </c>
      <c r="D21" s="12">
        <v>100</v>
      </c>
      <c r="E21" s="33">
        <f>'[1]Spausdinimo variantas'!F14</f>
        <v>10.119999999999999</v>
      </c>
      <c r="F21" s="34">
        <f t="shared" ref="F21:F81" si="0">ROUND(D21*E21,2)</f>
        <v>1012</v>
      </c>
      <c r="G21" t="str">
        <f>IF(B21='[1]Spausdinimo variantas'!C14,"")</f>
        <v/>
      </c>
      <c r="H21" t="str">
        <f>IF(C21='[1]Spausdinimo variantas'!D14,"")</f>
        <v/>
      </c>
      <c r="I21" t="str">
        <f>IF(D21='[1]Spausdinimo variantas'!E14,"")</f>
        <v/>
      </c>
      <c r="J21" s="28"/>
      <c r="K21" s="29"/>
      <c r="L21" s="26"/>
    </row>
    <row r="22" spans="1:12" ht="18.600000000000001">
      <c r="A22" s="11">
        <v>3</v>
      </c>
      <c r="B22" s="31" t="s">
        <v>25</v>
      </c>
      <c r="C22" s="12" t="s">
        <v>84</v>
      </c>
      <c r="D22" s="12">
        <v>20</v>
      </c>
      <c r="E22" s="33">
        <f>'[1]Spausdinimo variantas'!F15</f>
        <v>34.67</v>
      </c>
      <c r="F22" s="34">
        <f t="shared" si="0"/>
        <v>693.4</v>
      </c>
      <c r="G22" t="str">
        <f>IF(B22='[1]Spausdinimo variantas'!C15,"")</f>
        <v/>
      </c>
      <c r="H22" t="str">
        <f>IF(C22='[1]Spausdinimo variantas'!D15,"")</f>
        <v/>
      </c>
      <c r="I22" t="str">
        <f>IF(D22='[1]Spausdinimo variantas'!E15,"")</f>
        <v/>
      </c>
      <c r="J22" s="28"/>
      <c r="K22" s="29"/>
      <c r="L22" s="26"/>
    </row>
    <row r="23" spans="1:12" ht="18.600000000000001">
      <c r="A23" s="11">
        <v>4</v>
      </c>
      <c r="B23" s="13" t="s">
        <v>28</v>
      </c>
      <c r="C23" s="12" t="s">
        <v>84</v>
      </c>
      <c r="D23" s="12">
        <v>20</v>
      </c>
      <c r="E23" s="33">
        <f>'[1]Spausdinimo variantas'!F16</f>
        <v>32.299999999999997</v>
      </c>
      <c r="F23" s="34">
        <f t="shared" si="0"/>
        <v>646</v>
      </c>
      <c r="G23" t="str">
        <f>IF(B23='[1]Spausdinimo variantas'!C16,"")</f>
        <v/>
      </c>
      <c r="H23" t="str">
        <f>IF(C23='[1]Spausdinimo variantas'!D16,"")</f>
        <v/>
      </c>
      <c r="I23" t="str">
        <f>IF(D23='[1]Spausdinimo variantas'!E16,"")</f>
        <v/>
      </c>
      <c r="J23" s="28"/>
      <c r="K23" s="29"/>
      <c r="L23" s="26"/>
    </row>
    <row r="24" spans="1:12" ht="32.25" customHeight="1">
      <c r="A24" s="11">
        <v>5</v>
      </c>
      <c r="B24" s="13" t="s">
        <v>29</v>
      </c>
      <c r="C24" s="12" t="s">
        <v>0</v>
      </c>
      <c r="D24" s="12">
        <v>20</v>
      </c>
      <c r="E24" s="33">
        <f>'[1]Spausdinimo variantas'!F17</f>
        <v>143.26</v>
      </c>
      <c r="F24" s="34">
        <f t="shared" si="0"/>
        <v>2865.2</v>
      </c>
      <c r="G24" t="str">
        <f>IF(B24='[1]Spausdinimo variantas'!C17,"")</f>
        <v/>
      </c>
      <c r="H24" t="str">
        <f>IF(C24='[1]Spausdinimo variantas'!D17,"")</f>
        <v/>
      </c>
      <c r="I24" t="str">
        <f>IF(D24='[1]Spausdinimo variantas'!E17,"")</f>
        <v/>
      </c>
      <c r="J24" s="28"/>
      <c r="K24" s="29"/>
      <c r="L24" s="26"/>
    </row>
    <row r="25" spans="1:12" ht="31.2">
      <c r="A25" s="11">
        <v>6</v>
      </c>
      <c r="B25" s="14" t="s">
        <v>30</v>
      </c>
      <c r="C25" s="12" t="s">
        <v>84</v>
      </c>
      <c r="D25" s="12">
        <v>5</v>
      </c>
      <c r="E25" s="33">
        <f>'[1]Spausdinimo variantas'!F18</f>
        <v>2756.52</v>
      </c>
      <c r="F25" s="34">
        <f t="shared" si="0"/>
        <v>13782.6</v>
      </c>
      <c r="G25" t="str">
        <f>IF(B25='[1]Spausdinimo variantas'!C18,"")</f>
        <v/>
      </c>
      <c r="H25" t="str">
        <f>IF(C25='[1]Spausdinimo variantas'!D18,"")</f>
        <v/>
      </c>
      <c r="I25" t="str">
        <f>IF(D25='[1]Spausdinimo variantas'!E18,"")</f>
        <v/>
      </c>
      <c r="J25" s="28"/>
      <c r="K25" s="29"/>
      <c r="L25" s="26"/>
    </row>
    <row r="26" spans="1:12" ht="31.2">
      <c r="A26" s="11">
        <v>7</v>
      </c>
      <c r="B26" s="13" t="s">
        <v>31</v>
      </c>
      <c r="C26" s="12" t="s">
        <v>10</v>
      </c>
      <c r="D26" s="12">
        <v>10</v>
      </c>
      <c r="E26" s="33">
        <f>'[1]Spausdinimo variantas'!F19</f>
        <v>310.45999999999998</v>
      </c>
      <c r="F26" s="34">
        <f t="shared" si="0"/>
        <v>3104.6</v>
      </c>
      <c r="G26" t="str">
        <f>IF(B26='[1]Spausdinimo variantas'!C19,"")</f>
        <v/>
      </c>
      <c r="H26" t="str">
        <f>IF(C26='[1]Spausdinimo variantas'!D19,"")</f>
        <v/>
      </c>
      <c r="I26" t="str">
        <f>IF(D26='[1]Spausdinimo variantas'!E19,"")</f>
        <v/>
      </c>
      <c r="J26" s="28"/>
      <c r="K26" s="29"/>
      <c r="L26" s="26"/>
    </row>
    <row r="27" spans="1:12" ht="31.2">
      <c r="A27" s="11">
        <v>8</v>
      </c>
      <c r="B27" s="13" t="s">
        <v>32</v>
      </c>
      <c r="C27" s="12" t="s">
        <v>10</v>
      </c>
      <c r="D27" s="12">
        <v>10</v>
      </c>
      <c r="E27" s="33">
        <f>'[1]Spausdinimo variantas'!F20</f>
        <v>317.64</v>
      </c>
      <c r="F27" s="34">
        <f t="shared" si="0"/>
        <v>3176.4</v>
      </c>
      <c r="G27" t="str">
        <f>IF(B27='[1]Spausdinimo variantas'!C20,"")</f>
        <v/>
      </c>
      <c r="H27" t="str">
        <f>IF(C27='[1]Spausdinimo variantas'!D20,"")</f>
        <v/>
      </c>
      <c r="I27" t="str">
        <f>IF(D27='[1]Spausdinimo variantas'!E20,"")</f>
        <v/>
      </c>
      <c r="J27" s="28"/>
      <c r="K27" s="29"/>
      <c r="L27" s="26"/>
    </row>
    <row r="28" spans="1:12" ht="31.2">
      <c r="A28" s="11">
        <v>9</v>
      </c>
      <c r="B28" s="13" t="s">
        <v>33</v>
      </c>
      <c r="C28" s="12" t="s">
        <v>10</v>
      </c>
      <c r="D28" s="12">
        <v>10</v>
      </c>
      <c r="E28" s="33">
        <f>'[1]Spausdinimo variantas'!F21</f>
        <v>313.94</v>
      </c>
      <c r="F28" s="34">
        <f t="shared" si="0"/>
        <v>3139.4</v>
      </c>
      <c r="G28" t="str">
        <f>IF(B28='[1]Spausdinimo variantas'!C21,"")</f>
        <v/>
      </c>
      <c r="H28" t="str">
        <f>IF(C28='[1]Spausdinimo variantas'!D21,"")</f>
        <v/>
      </c>
      <c r="I28" t="str">
        <f>IF(D28='[1]Spausdinimo variantas'!E21,"")</f>
        <v/>
      </c>
      <c r="J28" s="28"/>
      <c r="K28" s="29"/>
      <c r="L28" s="26"/>
    </row>
    <row r="29" spans="1:12" ht="46.8">
      <c r="A29" s="11">
        <v>10</v>
      </c>
      <c r="B29" s="13" t="s">
        <v>98</v>
      </c>
      <c r="C29" s="12" t="s">
        <v>84</v>
      </c>
      <c r="D29" s="12">
        <v>10</v>
      </c>
      <c r="E29" s="33">
        <f>'[1]Spausdinimo variantas'!F22</f>
        <v>1369.79</v>
      </c>
      <c r="F29" s="34">
        <f t="shared" si="0"/>
        <v>13697.9</v>
      </c>
      <c r="G29" t="b">
        <f>IF(B29='[1]Spausdinimo variantas'!C22,"")</f>
        <v>0</v>
      </c>
      <c r="H29" t="str">
        <f>IF(C29='[1]Spausdinimo variantas'!D22,"")</f>
        <v/>
      </c>
      <c r="I29" t="str">
        <f>IF(D29='[1]Spausdinimo variantas'!E22,"")</f>
        <v/>
      </c>
      <c r="J29" s="28"/>
      <c r="K29" s="29"/>
      <c r="L29" s="26"/>
    </row>
    <row r="30" spans="1:12" ht="46.8">
      <c r="A30" s="11">
        <v>11</v>
      </c>
      <c r="B30" s="13" t="s">
        <v>99</v>
      </c>
      <c r="C30" s="12" t="s">
        <v>84</v>
      </c>
      <c r="D30" s="12">
        <v>10</v>
      </c>
      <c r="E30" s="33">
        <f>'[1]Spausdinimo variantas'!F23</f>
        <v>1481.71</v>
      </c>
      <c r="F30" s="34">
        <f t="shared" si="0"/>
        <v>14817.1</v>
      </c>
      <c r="G30" t="b">
        <f>IF(B30='[1]Spausdinimo variantas'!C23,"")</f>
        <v>0</v>
      </c>
      <c r="H30" t="str">
        <f>IF(C30='[1]Spausdinimo variantas'!D23,"")</f>
        <v/>
      </c>
      <c r="I30" t="str">
        <f>IF(D30='[1]Spausdinimo variantas'!E23,"")</f>
        <v/>
      </c>
      <c r="J30" s="28"/>
      <c r="K30" s="29"/>
      <c r="L30" s="26"/>
    </row>
    <row r="31" spans="1:12" ht="46.8">
      <c r="A31" s="11">
        <v>12</v>
      </c>
      <c r="B31" s="13" t="s">
        <v>34</v>
      </c>
      <c r="C31" s="12" t="s">
        <v>84</v>
      </c>
      <c r="D31" s="12">
        <v>10</v>
      </c>
      <c r="E31" s="33">
        <f>'[1]Spausdinimo variantas'!F24</f>
        <v>2204.87</v>
      </c>
      <c r="F31" s="34">
        <f t="shared" si="0"/>
        <v>22048.7</v>
      </c>
      <c r="G31" t="str">
        <f>IF(B31='[1]Spausdinimo variantas'!C24,"")</f>
        <v/>
      </c>
      <c r="H31" t="str">
        <f>IF(C31='[1]Spausdinimo variantas'!D24,"")</f>
        <v/>
      </c>
      <c r="I31" t="str">
        <f>IF(D31='[1]Spausdinimo variantas'!E24,"")</f>
        <v/>
      </c>
      <c r="J31" s="28"/>
      <c r="K31" s="29"/>
      <c r="L31" s="26"/>
    </row>
    <row r="32" spans="1:12" ht="46.8">
      <c r="A32" s="11">
        <v>13</v>
      </c>
      <c r="B32" s="14" t="s">
        <v>35</v>
      </c>
      <c r="C32" s="12" t="s">
        <v>84</v>
      </c>
      <c r="D32" s="12">
        <v>5</v>
      </c>
      <c r="E32" s="33">
        <f>'[1]Spausdinimo variantas'!F25</f>
        <v>717.71</v>
      </c>
      <c r="F32" s="34">
        <f t="shared" si="0"/>
        <v>3588.55</v>
      </c>
      <c r="G32" t="str">
        <f>IF(B32='[1]Spausdinimo variantas'!C25,"")</f>
        <v/>
      </c>
      <c r="H32" t="str">
        <f>IF(C32='[1]Spausdinimo variantas'!D25,"")</f>
        <v/>
      </c>
      <c r="I32" t="str">
        <f>IF(D32='[1]Spausdinimo variantas'!E25,"")</f>
        <v/>
      </c>
      <c r="J32" s="28"/>
      <c r="K32" s="29"/>
      <c r="L32" s="26"/>
    </row>
    <row r="33" spans="1:12" ht="31.2">
      <c r="A33" s="12">
        <v>14</v>
      </c>
      <c r="B33" s="14" t="s">
        <v>36</v>
      </c>
      <c r="C33" s="12" t="s">
        <v>26</v>
      </c>
      <c r="D33" s="12">
        <v>5</v>
      </c>
      <c r="E33" s="33">
        <f>'[1]Spausdinimo variantas'!F26</f>
        <v>176.4</v>
      </c>
      <c r="F33" s="34">
        <f t="shared" si="0"/>
        <v>882</v>
      </c>
      <c r="G33" t="str">
        <f>IF(B33='[1]Spausdinimo variantas'!C26,"")</f>
        <v/>
      </c>
      <c r="H33" t="str">
        <f>IF(C33='[1]Spausdinimo variantas'!D26,"")</f>
        <v/>
      </c>
      <c r="I33" t="str">
        <f>IF(D33='[1]Spausdinimo variantas'!E26,"")</f>
        <v/>
      </c>
      <c r="J33" s="28"/>
      <c r="K33" s="29"/>
      <c r="L33" s="26"/>
    </row>
    <row r="34" spans="1:12" ht="31.2">
      <c r="A34" s="12">
        <v>15</v>
      </c>
      <c r="B34" s="14" t="s">
        <v>8</v>
      </c>
      <c r="C34" s="12" t="s">
        <v>26</v>
      </c>
      <c r="D34" s="12">
        <v>5</v>
      </c>
      <c r="E34" s="33">
        <f>'[1]Spausdinimo variantas'!F27</f>
        <v>125.99</v>
      </c>
      <c r="F34" s="34">
        <f t="shared" si="0"/>
        <v>629.95000000000005</v>
      </c>
      <c r="G34" t="str">
        <f>IF(B34='[1]Spausdinimo variantas'!C27,"")</f>
        <v/>
      </c>
      <c r="H34" t="str">
        <f>IF(C34='[1]Spausdinimo variantas'!D27,"")</f>
        <v/>
      </c>
      <c r="I34" t="str">
        <f>IF(D34='[1]Spausdinimo variantas'!E27,"")</f>
        <v/>
      </c>
      <c r="J34" s="28"/>
      <c r="K34" s="29"/>
      <c r="L34" s="26"/>
    </row>
    <row r="35" spans="1:12" ht="31.2">
      <c r="A35" s="12">
        <v>16</v>
      </c>
      <c r="B35" s="14" t="s">
        <v>37</v>
      </c>
      <c r="C35" s="12" t="s">
        <v>26</v>
      </c>
      <c r="D35" s="12">
        <v>2</v>
      </c>
      <c r="E35" s="33">
        <f>'[1]Spausdinimo variantas'!F28</f>
        <v>179.2</v>
      </c>
      <c r="F35" s="34">
        <f t="shared" si="0"/>
        <v>358.4</v>
      </c>
      <c r="G35" t="str">
        <f>IF(B35='[1]Spausdinimo variantas'!C28,"")</f>
        <v/>
      </c>
      <c r="H35" t="str">
        <f>IF(C35='[1]Spausdinimo variantas'!D28,"")</f>
        <v/>
      </c>
      <c r="I35" t="str">
        <f>IF(D35='[1]Spausdinimo variantas'!E28,"")</f>
        <v/>
      </c>
      <c r="J35" s="28"/>
      <c r="K35" s="29"/>
      <c r="L35" s="26"/>
    </row>
    <row r="36" spans="1:12" ht="31.2">
      <c r="A36" s="12">
        <v>17</v>
      </c>
      <c r="B36" s="14" t="s">
        <v>38</v>
      </c>
      <c r="C36" s="12" t="s">
        <v>84</v>
      </c>
      <c r="D36" s="12">
        <v>5</v>
      </c>
      <c r="E36" s="33">
        <f>'[1]Spausdinimo variantas'!F29</f>
        <v>663.29</v>
      </c>
      <c r="F36" s="34">
        <f t="shared" si="0"/>
        <v>3316.45</v>
      </c>
      <c r="G36" t="str">
        <f>IF(B36='[1]Spausdinimo variantas'!C29,"")</f>
        <v/>
      </c>
      <c r="H36" t="str">
        <f>IF(C36='[1]Spausdinimo variantas'!D29,"")</f>
        <v/>
      </c>
      <c r="I36" t="str">
        <f>IF(D36='[1]Spausdinimo variantas'!E29,"")</f>
        <v/>
      </c>
      <c r="J36" s="28"/>
      <c r="K36" s="29"/>
      <c r="L36" s="26"/>
    </row>
    <row r="37" spans="1:12" ht="31.2">
      <c r="A37" s="12">
        <v>18</v>
      </c>
      <c r="B37" s="13" t="s">
        <v>39</v>
      </c>
      <c r="C37" s="12" t="s">
        <v>26</v>
      </c>
      <c r="D37" s="12">
        <v>10</v>
      </c>
      <c r="E37" s="33">
        <f>'[1]Spausdinimo variantas'!F30</f>
        <v>368.56</v>
      </c>
      <c r="F37" s="34">
        <f t="shared" si="0"/>
        <v>3685.6</v>
      </c>
      <c r="G37" t="str">
        <f>IF(B37='[1]Spausdinimo variantas'!C30,"")</f>
        <v/>
      </c>
      <c r="H37" t="str">
        <f>IF(C37='[1]Spausdinimo variantas'!D30,"")</f>
        <v/>
      </c>
      <c r="I37" t="str">
        <f>IF(D37='[1]Spausdinimo variantas'!E30,"")</f>
        <v/>
      </c>
      <c r="J37" s="28"/>
      <c r="K37" s="29"/>
      <c r="L37" s="26"/>
    </row>
    <row r="38" spans="1:12" ht="31.2">
      <c r="A38" s="12">
        <v>19</v>
      </c>
      <c r="B38" s="32" t="s">
        <v>40</v>
      </c>
      <c r="C38" s="12" t="s">
        <v>26</v>
      </c>
      <c r="D38" s="12">
        <v>5</v>
      </c>
      <c r="E38" s="33">
        <f>'[1]Spausdinimo variantas'!F31</f>
        <v>1359.68</v>
      </c>
      <c r="F38" s="34">
        <f t="shared" si="0"/>
        <v>6798.4</v>
      </c>
      <c r="G38" t="str">
        <f>IF(B38='[1]Spausdinimo variantas'!C31,"")</f>
        <v/>
      </c>
      <c r="H38" t="str">
        <f>IF(C38='[1]Spausdinimo variantas'!D31,"")</f>
        <v/>
      </c>
      <c r="I38" t="str">
        <f>IF(D38='[1]Spausdinimo variantas'!E31,"")</f>
        <v/>
      </c>
      <c r="J38" s="28"/>
      <c r="K38" s="29"/>
      <c r="L38" s="26"/>
    </row>
    <row r="39" spans="1:12" ht="31.2">
      <c r="A39" s="12">
        <v>20</v>
      </c>
      <c r="B39" s="32" t="s">
        <v>41</v>
      </c>
      <c r="C39" s="12" t="s">
        <v>26</v>
      </c>
      <c r="D39" s="12">
        <v>10</v>
      </c>
      <c r="E39" s="33">
        <f>'[1]Spausdinimo variantas'!F32</f>
        <v>2820.1</v>
      </c>
      <c r="F39" s="34">
        <f t="shared" si="0"/>
        <v>28201</v>
      </c>
      <c r="G39" t="str">
        <f>IF(B39='[1]Spausdinimo variantas'!C32,"")</f>
        <v/>
      </c>
      <c r="H39" t="str">
        <f>IF(C39='[1]Spausdinimo variantas'!D32,"")</f>
        <v/>
      </c>
      <c r="I39" t="str">
        <f>IF(D39='[1]Spausdinimo variantas'!E32,"")</f>
        <v/>
      </c>
      <c r="J39" s="28"/>
      <c r="K39" s="29"/>
      <c r="L39" s="26"/>
    </row>
    <row r="40" spans="1:12" ht="31.2">
      <c r="A40" s="12">
        <v>21</v>
      </c>
      <c r="B40" s="14" t="s">
        <v>42</v>
      </c>
      <c r="C40" s="12" t="s">
        <v>26</v>
      </c>
      <c r="D40" s="12">
        <v>5</v>
      </c>
      <c r="E40" s="33">
        <f>'[1]Spausdinimo variantas'!F33</f>
        <v>4181.01</v>
      </c>
      <c r="F40" s="34">
        <f t="shared" si="0"/>
        <v>20905.05</v>
      </c>
      <c r="G40" t="str">
        <f>IF(B40='[1]Spausdinimo variantas'!C33,"")</f>
        <v/>
      </c>
      <c r="H40" t="str">
        <f>IF(C40='[1]Spausdinimo variantas'!D33,"")</f>
        <v/>
      </c>
      <c r="I40" t="str">
        <f>IF(D40='[1]Spausdinimo variantas'!E33,"")</f>
        <v/>
      </c>
      <c r="J40" s="28"/>
      <c r="K40" s="29"/>
      <c r="L40" s="26"/>
    </row>
    <row r="41" spans="1:12" ht="31.2">
      <c r="A41" s="12">
        <v>22</v>
      </c>
      <c r="B41" s="14" t="s">
        <v>43</v>
      </c>
      <c r="C41" s="12" t="s">
        <v>26</v>
      </c>
      <c r="D41" s="12">
        <v>1</v>
      </c>
      <c r="E41" s="33">
        <f>'[1]Spausdinimo variantas'!F34</f>
        <v>3312.45</v>
      </c>
      <c r="F41" s="34">
        <f t="shared" si="0"/>
        <v>3312.45</v>
      </c>
      <c r="G41" t="str">
        <f>IF(B41='[1]Spausdinimo variantas'!C34,"")</f>
        <v/>
      </c>
      <c r="H41" t="str">
        <f>IF(C41='[1]Spausdinimo variantas'!D34,"")</f>
        <v/>
      </c>
      <c r="I41" t="str">
        <f>IF(D41='[1]Spausdinimo variantas'!E34,"")</f>
        <v/>
      </c>
      <c r="J41" s="28"/>
      <c r="K41" s="29"/>
      <c r="L41" s="26"/>
    </row>
    <row r="42" spans="1:12" ht="31.2">
      <c r="A42" s="12">
        <v>23</v>
      </c>
      <c r="B42" s="14" t="s">
        <v>44</v>
      </c>
      <c r="C42" s="12" t="s">
        <v>26</v>
      </c>
      <c r="D42" s="12">
        <v>1</v>
      </c>
      <c r="E42" s="33">
        <f>'[1]Spausdinimo variantas'!F35</f>
        <v>5715.28</v>
      </c>
      <c r="F42" s="34">
        <f t="shared" si="0"/>
        <v>5715.28</v>
      </c>
      <c r="G42" t="str">
        <f>IF(B42='[1]Spausdinimo variantas'!C35,"")</f>
        <v/>
      </c>
      <c r="H42" t="str">
        <f>IF(C42='[1]Spausdinimo variantas'!D35,"")</f>
        <v/>
      </c>
      <c r="I42" t="str">
        <f>IF(D42='[1]Spausdinimo variantas'!E35,"")</f>
        <v/>
      </c>
      <c r="J42" s="28"/>
      <c r="K42" s="29"/>
      <c r="L42" s="26"/>
    </row>
    <row r="43" spans="1:12" ht="31.2">
      <c r="A43" s="12">
        <v>24</v>
      </c>
      <c r="B43" s="14" t="s">
        <v>45</v>
      </c>
      <c r="C43" s="12" t="s">
        <v>26</v>
      </c>
      <c r="D43" s="12">
        <v>1</v>
      </c>
      <c r="E43" s="33">
        <f>'[1]Spausdinimo variantas'!F36</f>
        <v>6401.38</v>
      </c>
      <c r="F43" s="34">
        <f t="shared" si="0"/>
        <v>6401.38</v>
      </c>
      <c r="G43" t="str">
        <f>IF(B43='[1]Spausdinimo variantas'!C36,"")</f>
        <v/>
      </c>
      <c r="H43" t="str">
        <f>IF(C43='[1]Spausdinimo variantas'!D36,"")</f>
        <v/>
      </c>
      <c r="I43" t="str">
        <f>IF(D43='[1]Spausdinimo variantas'!E36,"")</f>
        <v/>
      </c>
      <c r="J43" s="28"/>
      <c r="K43" s="29"/>
      <c r="L43" s="26"/>
    </row>
    <row r="44" spans="1:12" ht="31.2">
      <c r="A44" s="12">
        <v>25</v>
      </c>
      <c r="B44" s="14" t="s">
        <v>46</v>
      </c>
      <c r="C44" s="12" t="s">
        <v>26</v>
      </c>
      <c r="D44" s="12">
        <v>1</v>
      </c>
      <c r="E44" s="33">
        <f>'[1]Spausdinimo variantas'!F37</f>
        <v>1967.11</v>
      </c>
      <c r="F44" s="34">
        <f t="shared" si="0"/>
        <v>1967.11</v>
      </c>
      <c r="G44" t="str">
        <f>IF(B44='[1]Spausdinimo variantas'!C37,"")</f>
        <v/>
      </c>
      <c r="H44" t="str">
        <f>IF(C44='[1]Spausdinimo variantas'!D37,"")</f>
        <v/>
      </c>
      <c r="I44" t="str">
        <f>IF(D44='[1]Spausdinimo variantas'!E37,"")</f>
        <v/>
      </c>
      <c r="J44" s="28"/>
      <c r="K44" s="29"/>
      <c r="L44" s="26"/>
    </row>
    <row r="45" spans="1:12" ht="31.2">
      <c r="A45" s="12">
        <v>26</v>
      </c>
      <c r="B45" s="14" t="s">
        <v>47</v>
      </c>
      <c r="C45" s="12" t="s">
        <v>26</v>
      </c>
      <c r="D45" s="12">
        <v>2</v>
      </c>
      <c r="E45" s="33">
        <f>'[1]Spausdinimo variantas'!F38</f>
        <v>2317.9699999999998</v>
      </c>
      <c r="F45" s="34">
        <f t="shared" si="0"/>
        <v>4635.9399999999996</v>
      </c>
      <c r="G45" t="str">
        <f>IF(B45='[1]Spausdinimo variantas'!C38,"")</f>
        <v/>
      </c>
      <c r="H45" t="str">
        <f>IF(C45='[1]Spausdinimo variantas'!D38,"")</f>
        <v/>
      </c>
      <c r="I45" t="str">
        <f>IF(D45='[1]Spausdinimo variantas'!E38,"")</f>
        <v/>
      </c>
      <c r="J45" s="28"/>
      <c r="K45" s="29"/>
      <c r="L45" s="26"/>
    </row>
    <row r="46" spans="1:12" ht="15.6">
      <c r="A46" s="12">
        <v>27</v>
      </c>
      <c r="B46" s="13" t="s">
        <v>48</v>
      </c>
      <c r="C46" s="12" t="s">
        <v>0</v>
      </c>
      <c r="D46" s="12">
        <v>10</v>
      </c>
      <c r="E46" s="33">
        <f>'[1]Spausdinimo variantas'!F39</f>
        <v>33.82</v>
      </c>
      <c r="F46" s="34">
        <f t="shared" si="0"/>
        <v>338.2</v>
      </c>
      <c r="G46" t="str">
        <f>IF(B46='[1]Spausdinimo variantas'!C39,"")</f>
        <v/>
      </c>
      <c r="H46" t="str">
        <f>IF(C46='[1]Spausdinimo variantas'!D39,"")</f>
        <v/>
      </c>
      <c r="I46" t="str">
        <f>IF(D46='[1]Spausdinimo variantas'!E39,"")</f>
        <v/>
      </c>
      <c r="J46" s="28"/>
      <c r="K46" s="29"/>
      <c r="L46" s="26"/>
    </row>
    <row r="47" spans="1:12" ht="31.2">
      <c r="A47" s="12">
        <v>28</v>
      </c>
      <c r="B47" s="14" t="s">
        <v>49</v>
      </c>
      <c r="C47" s="12" t="s">
        <v>84</v>
      </c>
      <c r="D47" s="12">
        <v>5</v>
      </c>
      <c r="E47" s="33">
        <f>'[1]Spausdinimo variantas'!F40</f>
        <v>1704.39</v>
      </c>
      <c r="F47" s="34">
        <f t="shared" si="0"/>
        <v>8521.9500000000007</v>
      </c>
      <c r="G47" t="str">
        <f>IF(B47='[1]Spausdinimo variantas'!C40,"")</f>
        <v/>
      </c>
      <c r="H47" t="str">
        <f>IF(C47='[1]Spausdinimo variantas'!D40,"")</f>
        <v/>
      </c>
      <c r="I47" t="str">
        <f>IF(D47='[1]Spausdinimo variantas'!E40,"")</f>
        <v/>
      </c>
      <c r="J47" s="28"/>
      <c r="K47" s="29"/>
      <c r="L47" s="26"/>
    </row>
    <row r="48" spans="1:12" ht="15.6">
      <c r="A48" s="12">
        <v>29</v>
      </c>
      <c r="B48" s="13" t="s">
        <v>27</v>
      </c>
      <c r="C48" s="12" t="s">
        <v>0</v>
      </c>
      <c r="D48" s="12">
        <v>5</v>
      </c>
      <c r="E48" s="33">
        <f>'[1]Spausdinimo variantas'!F41</f>
        <v>73.37</v>
      </c>
      <c r="F48" s="34">
        <f t="shared" si="0"/>
        <v>366.85</v>
      </c>
      <c r="G48" t="str">
        <f>IF(B48='[1]Spausdinimo variantas'!C41,"")</f>
        <v/>
      </c>
      <c r="H48" t="str">
        <f>IF(C48='[1]Spausdinimo variantas'!D41,"")</f>
        <v/>
      </c>
      <c r="I48" t="str">
        <f>IF(D48='[1]Spausdinimo variantas'!E41,"")</f>
        <v/>
      </c>
      <c r="J48" s="28"/>
      <c r="K48" s="29"/>
      <c r="L48" s="26"/>
    </row>
    <row r="49" spans="1:12" ht="31.2">
      <c r="A49" s="12">
        <v>30</v>
      </c>
      <c r="B49" s="14" t="s">
        <v>71</v>
      </c>
      <c r="C49" s="15" t="s">
        <v>26</v>
      </c>
      <c r="D49" s="12">
        <v>3</v>
      </c>
      <c r="E49" s="33">
        <f>'[1]Spausdinimo variantas'!F42</f>
        <v>7325.56</v>
      </c>
      <c r="F49" s="34">
        <f t="shared" si="0"/>
        <v>21976.68</v>
      </c>
      <c r="G49" t="str">
        <f>IF(B49='[1]Spausdinimo variantas'!C42,"")</f>
        <v/>
      </c>
      <c r="H49" t="str">
        <f>IF(C49='[1]Spausdinimo variantas'!D42,"")</f>
        <v/>
      </c>
      <c r="I49" t="str">
        <f>IF(D49='[1]Spausdinimo variantas'!E42,"")</f>
        <v/>
      </c>
      <c r="J49" s="28"/>
      <c r="K49" s="29"/>
      <c r="L49" s="26"/>
    </row>
    <row r="50" spans="1:12" ht="31.2">
      <c r="A50" s="12">
        <v>31</v>
      </c>
      <c r="B50" s="14" t="s">
        <v>72</v>
      </c>
      <c r="C50" s="12" t="s">
        <v>26</v>
      </c>
      <c r="D50" s="12">
        <v>3</v>
      </c>
      <c r="E50" s="33">
        <f>'[1]Spausdinimo variantas'!F43</f>
        <v>3312.45</v>
      </c>
      <c r="F50" s="34">
        <f t="shared" si="0"/>
        <v>9937.35</v>
      </c>
      <c r="G50" t="str">
        <f>IF(B50='[1]Spausdinimo variantas'!C43,"")</f>
        <v/>
      </c>
      <c r="H50" t="str">
        <f>IF(C50='[1]Spausdinimo variantas'!D43,"")</f>
        <v/>
      </c>
      <c r="I50" t="str">
        <f>IF(D50='[1]Spausdinimo variantas'!E43,"")</f>
        <v/>
      </c>
      <c r="J50" s="28"/>
      <c r="K50" s="29"/>
      <c r="L50" s="26"/>
    </row>
    <row r="51" spans="1:12" ht="31.2">
      <c r="A51" s="12">
        <v>32</v>
      </c>
      <c r="B51" s="14" t="s">
        <v>73</v>
      </c>
      <c r="C51" s="15" t="s">
        <v>26</v>
      </c>
      <c r="D51" s="12">
        <v>1</v>
      </c>
      <c r="E51" s="33">
        <f>'[1]Spausdinimo variantas'!F44</f>
        <v>9948.5300000000007</v>
      </c>
      <c r="F51" s="34">
        <f t="shared" si="0"/>
        <v>9948.5300000000007</v>
      </c>
      <c r="G51" t="str">
        <f>IF(B51='[1]Spausdinimo variantas'!C44,"")</f>
        <v/>
      </c>
      <c r="H51" t="str">
        <f>IF(C51='[1]Spausdinimo variantas'!D44,"")</f>
        <v/>
      </c>
      <c r="I51" t="str">
        <f>IF(D51='[1]Spausdinimo variantas'!E44,"")</f>
        <v/>
      </c>
      <c r="J51" s="28"/>
      <c r="K51" s="29"/>
      <c r="L51" s="26"/>
    </row>
    <row r="52" spans="1:12" ht="31.2">
      <c r="A52" s="12">
        <v>33</v>
      </c>
      <c r="B52" s="13" t="s">
        <v>74</v>
      </c>
      <c r="C52" s="15" t="s">
        <v>75</v>
      </c>
      <c r="D52" s="12">
        <v>5</v>
      </c>
      <c r="E52" s="33">
        <f>'[1]Spausdinimo variantas'!F45</f>
        <v>1373.22</v>
      </c>
      <c r="F52" s="34">
        <f t="shared" si="0"/>
        <v>6866.1</v>
      </c>
      <c r="G52" t="str">
        <f>IF(B52='[1]Spausdinimo variantas'!C45,"")</f>
        <v/>
      </c>
      <c r="H52" t="str">
        <f>IF(C52='[1]Spausdinimo variantas'!D45,"")</f>
        <v/>
      </c>
      <c r="I52" t="str">
        <f>IF(D52='[1]Spausdinimo variantas'!E45,"")</f>
        <v/>
      </c>
      <c r="J52" s="28"/>
      <c r="K52" s="29"/>
      <c r="L52" s="26"/>
    </row>
    <row r="53" spans="1:12" ht="31.2">
      <c r="A53" s="12">
        <v>34</v>
      </c>
      <c r="B53" s="14" t="s">
        <v>76</v>
      </c>
      <c r="C53" s="15" t="s">
        <v>75</v>
      </c>
      <c r="D53" s="12">
        <v>5</v>
      </c>
      <c r="E53" s="33">
        <f>'[1]Spausdinimo variantas'!F46</f>
        <v>156.9</v>
      </c>
      <c r="F53" s="34">
        <f t="shared" si="0"/>
        <v>784.5</v>
      </c>
      <c r="G53" t="str">
        <f>IF(B53='[1]Spausdinimo variantas'!C46,"")</f>
        <v/>
      </c>
      <c r="H53" t="str">
        <f>IF(C53='[1]Spausdinimo variantas'!D46,"")</f>
        <v/>
      </c>
      <c r="I53" t="str">
        <f>IF(D53='[1]Spausdinimo variantas'!E46,"")</f>
        <v/>
      </c>
      <c r="J53" s="28"/>
      <c r="K53" s="29"/>
      <c r="L53" s="26"/>
    </row>
    <row r="54" spans="1:12" ht="31.2">
      <c r="A54" s="12">
        <v>35</v>
      </c>
      <c r="B54" s="13" t="s">
        <v>50</v>
      </c>
      <c r="C54" s="12" t="s">
        <v>84</v>
      </c>
      <c r="D54" s="12">
        <v>5</v>
      </c>
      <c r="E54" s="33">
        <f>'[1]Spausdinimo variantas'!F47</f>
        <v>591.23</v>
      </c>
      <c r="F54" s="34">
        <f t="shared" si="0"/>
        <v>2956.15</v>
      </c>
      <c r="G54" t="str">
        <f>IF(B54='[1]Spausdinimo variantas'!C47,"")</f>
        <v/>
      </c>
      <c r="H54" t="str">
        <f>IF(C54='[1]Spausdinimo variantas'!D47,"")</f>
        <v/>
      </c>
      <c r="I54" t="str">
        <f>IF(D54='[1]Spausdinimo variantas'!E47,"")</f>
        <v/>
      </c>
      <c r="J54" s="28"/>
      <c r="K54" s="29"/>
      <c r="L54" s="26"/>
    </row>
    <row r="55" spans="1:12" ht="18.600000000000001">
      <c r="A55" s="12">
        <v>36</v>
      </c>
      <c r="B55" s="13" t="s">
        <v>51</v>
      </c>
      <c r="C55" s="12" t="s">
        <v>84</v>
      </c>
      <c r="D55" s="12">
        <v>5</v>
      </c>
      <c r="E55" s="33">
        <f>'[1]Spausdinimo variantas'!F48</f>
        <v>230.39</v>
      </c>
      <c r="F55" s="34">
        <f t="shared" si="0"/>
        <v>1151.95</v>
      </c>
      <c r="G55" t="str">
        <f>IF(B55='[1]Spausdinimo variantas'!C48,"")</f>
        <v/>
      </c>
      <c r="H55" t="str">
        <f>IF(C55='[1]Spausdinimo variantas'!D48,"")</f>
        <v/>
      </c>
      <c r="I55" t="str">
        <f>IF(D55='[1]Spausdinimo variantas'!E48,"")</f>
        <v/>
      </c>
      <c r="J55" s="28"/>
      <c r="K55" s="29"/>
      <c r="L55" s="26"/>
    </row>
    <row r="56" spans="1:12" ht="46.8">
      <c r="A56" s="12">
        <v>37</v>
      </c>
      <c r="B56" s="14" t="s">
        <v>52</v>
      </c>
      <c r="C56" s="12" t="s">
        <v>84</v>
      </c>
      <c r="D56" s="12">
        <v>5</v>
      </c>
      <c r="E56" s="33">
        <f>'[1]Spausdinimo variantas'!F49</f>
        <v>1520.78</v>
      </c>
      <c r="F56" s="34">
        <f t="shared" si="0"/>
        <v>7603.9</v>
      </c>
      <c r="G56" t="str">
        <f>IF(B56='[1]Spausdinimo variantas'!C49,"")</f>
        <v/>
      </c>
      <c r="H56" t="str">
        <f>IF(C56='[1]Spausdinimo variantas'!D49,"")</f>
        <v/>
      </c>
      <c r="I56" t="str">
        <f>IF(D56='[1]Spausdinimo variantas'!E49,"")</f>
        <v/>
      </c>
      <c r="J56" s="28"/>
      <c r="K56" s="29"/>
      <c r="L56" s="26"/>
    </row>
    <row r="57" spans="1:12" ht="31.2">
      <c r="A57" s="12">
        <v>38</v>
      </c>
      <c r="B57" s="14" t="s">
        <v>63</v>
      </c>
      <c r="C57" s="12" t="s">
        <v>84</v>
      </c>
      <c r="D57" s="12">
        <v>5</v>
      </c>
      <c r="E57" s="33">
        <f>'[1]Spausdinimo variantas'!F50</f>
        <v>4590.8100000000004</v>
      </c>
      <c r="F57" s="34">
        <f t="shared" si="0"/>
        <v>22954.05</v>
      </c>
      <c r="G57" t="str">
        <f>IF(B57='[1]Spausdinimo variantas'!C50,"")</f>
        <v/>
      </c>
      <c r="H57" t="str">
        <f>IF(C57='[1]Spausdinimo variantas'!D50,"")</f>
        <v/>
      </c>
      <c r="I57" t="str">
        <f>IF(D57='[1]Spausdinimo variantas'!E50,"")</f>
        <v/>
      </c>
      <c r="J57" s="28"/>
      <c r="K57" s="29"/>
      <c r="L57" s="26"/>
    </row>
    <row r="58" spans="1:12" ht="46.8">
      <c r="A58" s="12">
        <v>39</v>
      </c>
      <c r="B58" s="13" t="s">
        <v>53</v>
      </c>
      <c r="C58" s="12" t="s">
        <v>84</v>
      </c>
      <c r="D58" s="12">
        <v>1</v>
      </c>
      <c r="E58" s="33">
        <f>'[1]Spausdinimo variantas'!F51</f>
        <v>3266.49</v>
      </c>
      <c r="F58" s="34">
        <f t="shared" si="0"/>
        <v>3266.49</v>
      </c>
      <c r="G58" t="str">
        <f>IF(B58='[1]Spausdinimo variantas'!C51,"")</f>
        <v/>
      </c>
      <c r="H58" t="str">
        <f>IF(C58='[1]Spausdinimo variantas'!D51,"")</f>
        <v/>
      </c>
      <c r="I58" t="str">
        <f>IF(D58='[1]Spausdinimo variantas'!E51,"")</f>
        <v/>
      </c>
      <c r="J58" s="28"/>
      <c r="K58" s="29"/>
      <c r="L58" s="26"/>
    </row>
    <row r="59" spans="1:12" ht="46.8">
      <c r="A59" s="12">
        <v>40</v>
      </c>
      <c r="B59" s="14" t="s">
        <v>54</v>
      </c>
      <c r="C59" s="12" t="s">
        <v>84</v>
      </c>
      <c r="D59" s="12">
        <v>1</v>
      </c>
      <c r="E59" s="33">
        <f>'[1]Spausdinimo variantas'!F52</f>
        <v>5624.44</v>
      </c>
      <c r="F59" s="34">
        <f t="shared" si="0"/>
        <v>5624.44</v>
      </c>
      <c r="G59" t="str">
        <f>IF(B59='[1]Spausdinimo variantas'!C52,"")</f>
        <v/>
      </c>
      <c r="H59" t="str">
        <f>IF(C59='[1]Spausdinimo variantas'!D52,"")</f>
        <v/>
      </c>
      <c r="I59" t="str">
        <f>IF(D59='[1]Spausdinimo variantas'!E52,"")</f>
        <v/>
      </c>
      <c r="J59" s="28"/>
      <c r="K59" s="29"/>
      <c r="L59" s="26"/>
    </row>
    <row r="60" spans="1:12" ht="18.600000000000001">
      <c r="A60" s="12">
        <v>41</v>
      </c>
      <c r="B60" s="14" t="s">
        <v>1</v>
      </c>
      <c r="C60" s="12" t="s">
        <v>84</v>
      </c>
      <c r="D60" s="12">
        <v>1</v>
      </c>
      <c r="E60" s="33">
        <f>'[1]Spausdinimo variantas'!F53</f>
        <v>5641.64</v>
      </c>
      <c r="F60" s="34">
        <f t="shared" si="0"/>
        <v>5641.64</v>
      </c>
      <c r="G60" t="str">
        <f>IF(B60='[1]Spausdinimo variantas'!C53,"")</f>
        <v/>
      </c>
      <c r="H60" t="str">
        <f>IF(C60='[1]Spausdinimo variantas'!D53,"")</f>
        <v/>
      </c>
      <c r="I60" t="str">
        <f>IF(D60='[1]Spausdinimo variantas'!E53,"")</f>
        <v/>
      </c>
      <c r="J60" s="28"/>
      <c r="K60" s="29"/>
      <c r="L60" s="26"/>
    </row>
    <row r="61" spans="1:12" ht="15.6">
      <c r="A61" s="12">
        <v>42</v>
      </c>
      <c r="B61" s="14" t="s">
        <v>16</v>
      </c>
      <c r="C61" s="12" t="s">
        <v>17</v>
      </c>
      <c r="D61" s="12">
        <v>10</v>
      </c>
      <c r="E61" s="33">
        <f>'[1]Spausdinimo variantas'!F54</f>
        <v>89.08</v>
      </c>
      <c r="F61" s="34">
        <f t="shared" si="0"/>
        <v>890.8</v>
      </c>
      <c r="G61" t="str">
        <f>IF(B61='[1]Spausdinimo variantas'!C54,"")</f>
        <v/>
      </c>
      <c r="H61" t="str">
        <f>IF(C61='[1]Spausdinimo variantas'!D54,"")</f>
        <v/>
      </c>
      <c r="I61" t="str">
        <f>IF(D61='[1]Spausdinimo variantas'!E54,"")</f>
        <v/>
      </c>
      <c r="J61" s="28"/>
      <c r="K61" s="29"/>
      <c r="L61" s="26"/>
    </row>
    <row r="62" spans="1:12" ht="62.4">
      <c r="A62" s="12">
        <v>43</v>
      </c>
      <c r="B62" s="13" t="s">
        <v>55</v>
      </c>
      <c r="C62" s="15" t="s">
        <v>17</v>
      </c>
      <c r="D62" s="12">
        <v>20</v>
      </c>
      <c r="E62" s="33">
        <f>'[1]Spausdinimo variantas'!F55</f>
        <v>421.5</v>
      </c>
      <c r="F62" s="34">
        <f t="shared" si="0"/>
        <v>8430</v>
      </c>
      <c r="G62" t="str">
        <f>IF(B62='[1]Spausdinimo variantas'!C55,"")</f>
        <v/>
      </c>
      <c r="H62" t="str">
        <f>IF(C62='[1]Spausdinimo variantas'!D55,"")</f>
        <v/>
      </c>
      <c r="I62" t="str">
        <f>IF(D62='[1]Spausdinimo variantas'!E55,"")</f>
        <v/>
      </c>
      <c r="J62" s="28"/>
      <c r="K62" s="29"/>
      <c r="L62" s="26"/>
    </row>
    <row r="63" spans="1:12" ht="31.2">
      <c r="A63" s="12">
        <v>44</v>
      </c>
      <c r="B63" s="14" t="s">
        <v>77</v>
      </c>
      <c r="C63" s="15" t="s">
        <v>78</v>
      </c>
      <c r="D63" s="12">
        <v>5</v>
      </c>
      <c r="E63" s="33">
        <f>'[1]Spausdinimo variantas'!F56</f>
        <v>838.46</v>
      </c>
      <c r="F63" s="34">
        <f t="shared" si="0"/>
        <v>4192.3</v>
      </c>
      <c r="G63" t="str">
        <f>IF(B63='[1]Spausdinimo variantas'!C56,"")</f>
        <v/>
      </c>
      <c r="H63" t="str">
        <f>IF(C63='[1]Spausdinimo variantas'!D56,"")</f>
        <v/>
      </c>
      <c r="I63" t="str">
        <f>IF(D63='[1]Spausdinimo variantas'!E56,"")</f>
        <v/>
      </c>
      <c r="J63" s="28"/>
      <c r="K63" s="29"/>
      <c r="L63" s="26"/>
    </row>
    <row r="64" spans="1:12" ht="31.2">
      <c r="A64" s="12">
        <v>45</v>
      </c>
      <c r="B64" s="13" t="s">
        <v>79</v>
      </c>
      <c r="C64" s="12" t="s">
        <v>26</v>
      </c>
      <c r="D64" s="12">
        <v>5</v>
      </c>
      <c r="E64" s="33">
        <f>'[1]Spausdinimo variantas'!F57</f>
        <v>938.28</v>
      </c>
      <c r="F64" s="34">
        <f t="shared" si="0"/>
        <v>4691.3999999999996</v>
      </c>
      <c r="G64" t="str">
        <f>IF(B64='[1]Spausdinimo variantas'!C57,"")</f>
        <v/>
      </c>
      <c r="H64" t="str">
        <f>IF(C64='[1]Spausdinimo variantas'!D57,"")</f>
        <v/>
      </c>
      <c r="I64" t="str">
        <f>IF(D64='[1]Spausdinimo variantas'!E57,"")</f>
        <v/>
      </c>
      <c r="J64" s="28"/>
      <c r="K64" s="29"/>
      <c r="L64" s="26"/>
    </row>
    <row r="65" spans="1:12" ht="15.6">
      <c r="A65" s="12">
        <v>46</v>
      </c>
      <c r="B65" s="14" t="s">
        <v>80</v>
      </c>
      <c r="C65" s="16" t="s">
        <v>0</v>
      </c>
      <c r="D65" s="12">
        <v>8</v>
      </c>
      <c r="E65" s="33">
        <f>'[1]Spausdinimo variantas'!F58</f>
        <v>44.66</v>
      </c>
      <c r="F65" s="34">
        <f t="shared" si="0"/>
        <v>357.28</v>
      </c>
      <c r="G65" t="str">
        <f>IF(B65='[1]Spausdinimo variantas'!C58,"")</f>
        <v/>
      </c>
      <c r="H65" t="str">
        <f>IF(C65='[1]Spausdinimo variantas'!D58,"")</f>
        <v/>
      </c>
      <c r="I65" t="str">
        <f>IF(D65='[1]Spausdinimo variantas'!E58,"")</f>
        <v/>
      </c>
      <c r="J65" s="28"/>
      <c r="K65" s="29"/>
      <c r="L65" s="26"/>
    </row>
    <row r="66" spans="1:12" ht="31.2">
      <c r="A66" s="12">
        <v>47</v>
      </c>
      <c r="B66" s="14" t="s">
        <v>81</v>
      </c>
      <c r="C66" s="12" t="s">
        <v>0</v>
      </c>
      <c r="D66" s="12">
        <v>8</v>
      </c>
      <c r="E66" s="33">
        <f>'[1]Spausdinimo variantas'!F59</f>
        <v>42.21</v>
      </c>
      <c r="F66" s="34">
        <f t="shared" si="0"/>
        <v>337.68</v>
      </c>
      <c r="G66" t="str">
        <f>IF(B66='[1]Spausdinimo variantas'!C59,"")</f>
        <v/>
      </c>
      <c r="H66" t="str">
        <f>IF(C66='[1]Spausdinimo variantas'!D59,"")</f>
        <v/>
      </c>
      <c r="I66" t="str">
        <f>IF(D66='[1]Spausdinimo variantas'!E59,"")</f>
        <v/>
      </c>
      <c r="J66" s="28"/>
      <c r="K66" s="29"/>
      <c r="L66" s="26"/>
    </row>
    <row r="67" spans="1:12" ht="46.8">
      <c r="A67" s="12">
        <v>48</v>
      </c>
      <c r="B67" s="13" t="s">
        <v>2</v>
      </c>
      <c r="C67" s="15" t="s">
        <v>17</v>
      </c>
      <c r="D67" s="12">
        <v>5</v>
      </c>
      <c r="E67" s="33">
        <f>'[1]Spausdinimo variantas'!F60</f>
        <v>411.18</v>
      </c>
      <c r="F67" s="34">
        <f t="shared" si="0"/>
        <v>2055.9</v>
      </c>
      <c r="G67" t="str">
        <f>IF(B67='[1]Spausdinimo variantas'!C60,"")</f>
        <v/>
      </c>
      <c r="H67" t="str">
        <f>IF(C67='[1]Spausdinimo variantas'!D60,"")</f>
        <v/>
      </c>
      <c r="I67" t="str">
        <f>IF(D67='[1]Spausdinimo variantas'!E60,"")</f>
        <v/>
      </c>
      <c r="J67" s="26"/>
      <c r="K67" s="29"/>
      <c r="L67" s="26"/>
    </row>
    <row r="68" spans="1:12" ht="31.2">
      <c r="A68" s="12">
        <v>49</v>
      </c>
      <c r="B68" s="13" t="s">
        <v>15</v>
      </c>
      <c r="C68" s="12" t="s">
        <v>17</v>
      </c>
      <c r="D68" s="12">
        <v>3</v>
      </c>
      <c r="E68" s="33">
        <f>'[1]Spausdinimo variantas'!F61</f>
        <v>197.7</v>
      </c>
      <c r="F68" s="34">
        <f t="shared" si="0"/>
        <v>593.1</v>
      </c>
      <c r="G68" t="str">
        <f>IF(B68='[1]Spausdinimo variantas'!C61,"")</f>
        <v/>
      </c>
      <c r="H68" t="str">
        <f>IF(C68='[1]Spausdinimo variantas'!D61,"")</f>
        <v/>
      </c>
      <c r="I68" t="str">
        <f>IF(D68='[1]Spausdinimo variantas'!E61,"")</f>
        <v/>
      </c>
      <c r="J68" s="26"/>
      <c r="K68" s="29"/>
      <c r="L68" s="26"/>
    </row>
    <row r="69" spans="1:12" ht="46.8">
      <c r="A69" s="12">
        <v>50</v>
      </c>
      <c r="B69" s="14" t="s">
        <v>6</v>
      </c>
      <c r="C69" s="12" t="s">
        <v>7</v>
      </c>
      <c r="D69" s="12">
        <v>5</v>
      </c>
      <c r="E69" s="33">
        <f>'[1]Spausdinimo variantas'!F62</f>
        <v>2.79</v>
      </c>
      <c r="F69" s="34">
        <f t="shared" si="0"/>
        <v>13.95</v>
      </c>
      <c r="G69" t="str">
        <f>IF(B69='[1]Spausdinimo variantas'!C62,"")</f>
        <v/>
      </c>
      <c r="H69" t="str">
        <f>IF(C69='[1]Spausdinimo variantas'!D62,"")</f>
        <v/>
      </c>
      <c r="I69" t="str">
        <f>IF(D69='[1]Spausdinimo variantas'!E62,"")</f>
        <v/>
      </c>
      <c r="J69" s="26"/>
      <c r="K69" s="29"/>
      <c r="L69" s="26"/>
    </row>
    <row r="70" spans="1:12" ht="31.2">
      <c r="A70" s="12">
        <v>51</v>
      </c>
      <c r="B70" s="13" t="s">
        <v>3</v>
      </c>
      <c r="C70" s="12" t="s">
        <v>7</v>
      </c>
      <c r="D70" s="12">
        <v>10</v>
      </c>
      <c r="E70" s="33">
        <f>'[1]Spausdinimo variantas'!F63</f>
        <v>886</v>
      </c>
      <c r="F70" s="34">
        <f t="shared" si="0"/>
        <v>8860</v>
      </c>
      <c r="G70" t="str">
        <f>IF(B70='[1]Spausdinimo variantas'!C63,"")</f>
        <v/>
      </c>
      <c r="H70" t="str">
        <f>IF(C70='[1]Spausdinimo variantas'!D63,"")</f>
        <v/>
      </c>
      <c r="I70" t="str">
        <f>IF(D70='[1]Spausdinimo variantas'!E63,"")</f>
        <v/>
      </c>
      <c r="J70" s="26"/>
      <c r="K70" s="29"/>
      <c r="L70" s="26"/>
    </row>
    <row r="71" spans="1:12" ht="18.600000000000001">
      <c r="A71" s="12">
        <v>52</v>
      </c>
      <c r="B71" s="31" t="s">
        <v>4</v>
      </c>
      <c r="C71" s="12" t="s">
        <v>84</v>
      </c>
      <c r="D71" s="12">
        <v>1</v>
      </c>
      <c r="E71" s="33">
        <f>'[1]Spausdinimo variantas'!F64</f>
        <v>46.21</v>
      </c>
      <c r="F71" s="34">
        <f t="shared" si="0"/>
        <v>46.21</v>
      </c>
      <c r="G71" t="str">
        <f>IF(B71='[1]Spausdinimo variantas'!C64,"")</f>
        <v/>
      </c>
      <c r="H71" t="str">
        <f>IF(C71='[1]Spausdinimo variantas'!D64,"")</f>
        <v/>
      </c>
      <c r="I71" t="str">
        <f>IF(D71='[1]Spausdinimo variantas'!E64,"")</f>
        <v/>
      </c>
      <c r="J71" s="26"/>
      <c r="K71" s="29"/>
      <c r="L71" s="26"/>
    </row>
    <row r="72" spans="1:12" ht="46.8">
      <c r="A72" s="12">
        <v>53</v>
      </c>
      <c r="B72" s="13" t="s">
        <v>5</v>
      </c>
      <c r="C72" s="12" t="s">
        <v>0</v>
      </c>
      <c r="D72" s="12">
        <v>2</v>
      </c>
      <c r="E72" s="33">
        <f>'[1]Spausdinimo variantas'!F65</f>
        <v>11.93</v>
      </c>
      <c r="F72" s="34">
        <f t="shared" si="0"/>
        <v>23.86</v>
      </c>
      <c r="G72" t="str">
        <f>IF(B72='[1]Spausdinimo variantas'!C65,"")</f>
        <v/>
      </c>
      <c r="H72" t="str">
        <f>IF(C72='[1]Spausdinimo variantas'!D65,"")</f>
        <v/>
      </c>
      <c r="I72" t="str">
        <f>IF(D72='[1]Spausdinimo variantas'!E65,"")</f>
        <v/>
      </c>
      <c r="J72" s="26"/>
      <c r="K72" s="29"/>
      <c r="L72" s="26"/>
    </row>
    <row r="73" spans="1:12" ht="15.6">
      <c r="A73" s="12">
        <v>54</v>
      </c>
      <c r="B73" s="13" t="s">
        <v>11</v>
      </c>
      <c r="C73" s="12" t="s">
        <v>0</v>
      </c>
      <c r="D73" s="12">
        <v>5</v>
      </c>
      <c r="E73" s="33">
        <f>'[1]Spausdinimo variantas'!F66</f>
        <v>41.39</v>
      </c>
      <c r="F73" s="34">
        <f t="shared" si="0"/>
        <v>206.95</v>
      </c>
      <c r="G73" t="str">
        <f>IF(B73='[1]Spausdinimo variantas'!C66,"")</f>
        <v/>
      </c>
      <c r="H73" t="str">
        <f>IF(C73='[1]Spausdinimo variantas'!D66,"")</f>
        <v/>
      </c>
      <c r="I73" t="str">
        <f>IF(D73='[1]Spausdinimo variantas'!E66,"")</f>
        <v/>
      </c>
      <c r="J73" s="26"/>
      <c r="K73" s="29"/>
      <c r="L73" s="26"/>
    </row>
    <row r="74" spans="1:12" ht="46.8">
      <c r="A74" s="12">
        <v>55</v>
      </c>
      <c r="B74" s="13" t="s">
        <v>56</v>
      </c>
      <c r="C74" s="12" t="s">
        <v>0</v>
      </c>
      <c r="D74" s="12">
        <v>1</v>
      </c>
      <c r="E74" s="33">
        <f>'[1]Spausdinimo variantas'!F67</f>
        <v>114.27</v>
      </c>
      <c r="F74" s="34">
        <f t="shared" si="0"/>
        <v>114.27</v>
      </c>
      <c r="G74" t="str">
        <f>IF(B74='[1]Spausdinimo variantas'!C67,"")</f>
        <v/>
      </c>
      <c r="H74" t="str">
        <f>IF(C74='[1]Spausdinimo variantas'!D67,"")</f>
        <v/>
      </c>
      <c r="I74" t="str">
        <f>IF(D74='[1]Spausdinimo variantas'!E67,"")</f>
        <v/>
      </c>
      <c r="J74" s="26"/>
      <c r="K74" s="29"/>
      <c r="L74" s="26"/>
    </row>
    <row r="75" spans="1:12" ht="31.2">
      <c r="A75" s="12">
        <v>56</v>
      </c>
      <c r="B75" s="13" t="s">
        <v>12</v>
      </c>
      <c r="C75" s="12" t="s">
        <v>14</v>
      </c>
      <c r="D75" s="12">
        <v>2</v>
      </c>
      <c r="E75" s="33">
        <f>'[1]Spausdinimo variantas'!F68</f>
        <v>664.52</v>
      </c>
      <c r="F75" s="34">
        <f t="shared" si="0"/>
        <v>1329.04</v>
      </c>
      <c r="G75" t="str">
        <f>IF(B75='[1]Spausdinimo variantas'!C68,"")</f>
        <v/>
      </c>
      <c r="H75" t="str">
        <f>IF(C75='[1]Spausdinimo variantas'!D68,"")</f>
        <v/>
      </c>
      <c r="I75" t="str">
        <f>IF(D75='[1]Spausdinimo variantas'!E68,"")</f>
        <v/>
      </c>
      <c r="J75" s="26"/>
      <c r="K75" s="29"/>
      <c r="L75" s="26"/>
    </row>
    <row r="76" spans="1:12" ht="15.6">
      <c r="A76" s="12">
        <v>57</v>
      </c>
      <c r="B76" s="13" t="s">
        <v>13</v>
      </c>
      <c r="C76" s="12" t="s">
        <v>14</v>
      </c>
      <c r="D76" s="12">
        <v>1</v>
      </c>
      <c r="E76" s="33">
        <f>'[1]Spausdinimo variantas'!F69</f>
        <v>1126.1500000000001</v>
      </c>
      <c r="F76" s="34">
        <f t="shared" si="0"/>
        <v>1126.1500000000001</v>
      </c>
      <c r="G76" t="str">
        <f>IF(B76='[1]Spausdinimo variantas'!C69,"")</f>
        <v/>
      </c>
      <c r="H76" t="str">
        <f>IF(C76='[1]Spausdinimo variantas'!D69,"")</f>
        <v/>
      </c>
      <c r="I76" t="str">
        <f>IF(D76='[1]Spausdinimo variantas'!E69,"")</f>
        <v/>
      </c>
      <c r="J76" s="26"/>
      <c r="K76" s="29"/>
      <c r="L76" s="26"/>
    </row>
    <row r="77" spans="1:12" ht="15.6">
      <c r="A77" s="12">
        <v>58</v>
      </c>
      <c r="B77" s="13" t="s">
        <v>82</v>
      </c>
      <c r="C77" s="11" t="s">
        <v>83</v>
      </c>
      <c r="D77" s="12">
        <v>1</v>
      </c>
      <c r="E77" s="33">
        <f>'[1]Spausdinimo variantas'!F70</f>
        <v>10.02</v>
      </c>
      <c r="F77" s="34">
        <f t="shared" si="0"/>
        <v>10.02</v>
      </c>
      <c r="G77" t="str">
        <f>IF(B77='[1]Spausdinimo variantas'!C70,"")</f>
        <v/>
      </c>
      <c r="H77" t="str">
        <f>IF(C77='[1]Spausdinimo variantas'!D70,"")</f>
        <v/>
      </c>
      <c r="I77" t="str">
        <f>IF(D77='[1]Spausdinimo variantas'!E70,"")</f>
        <v/>
      </c>
      <c r="J77" s="26"/>
      <c r="K77" s="29"/>
      <c r="L77" s="26"/>
    </row>
    <row r="78" spans="1:12" ht="31.2">
      <c r="A78" s="12">
        <v>59</v>
      </c>
      <c r="B78" s="13" t="s">
        <v>57</v>
      </c>
      <c r="C78" s="12" t="s">
        <v>0</v>
      </c>
      <c r="D78" s="12">
        <v>1</v>
      </c>
      <c r="E78" s="33">
        <f>'[1]Spausdinimo variantas'!F71</f>
        <v>383.08</v>
      </c>
      <c r="F78" s="34">
        <f t="shared" si="0"/>
        <v>383.08</v>
      </c>
      <c r="G78" t="str">
        <f>IF(B78='[1]Spausdinimo variantas'!C71,"")</f>
        <v/>
      </c>
      <c r="H78" t="str">
        <f>IF(C78='[1]Spausdinimo variantas'!D71,"")</f>
        <v/>
      </c>
      <c r="I78" t="str">
        <f>IF(D78='[1]Spausdinimo variantas'!E71,"")</f>
        <v/>
      </c>
      <c r="J78" s="26"/>
      <c r="K78" s="29"/>
      <c r="L78" s="26"/>
    </row>
    <row r="79" spans="1:12" ht="62.4">
      <c r="A79" s="12">
        <v>60</v>
      </c>
      <c r="B79" s="13" t="s">
        <v>18</v>
      </c>
      <c r="C79" s="12" t="s">
        <v>26</v>
      </c>
      <c r="D79" s="12">
        <v>1</v>
      </c>
      <c r="E79" s="33">
        <f>'[1]Spausdinimo variantas'!F72</f>
        <v>2757.78</v>
      </c>
      <c r="F79" s="34">
        <f t="shared" si="0"/>
        <v>2757.78</v>
      </c>
      <c r="G79" t="str">
        <f>IF(B79='[1]Spausdinimo variantas'!C72,"")</f>
        <v/>
      </c>
      <c r="H79" t="str">
        <f>IF(C79='[1]Spausdinimo variantas'!D72,"")</f>
        <v/>
      </c>
      <c r="I79" t="str">
        <f>IF(D79='[1]Spausdinimo variantas'!E72,"")</f>
        <v/>
      </c>
      <c r="J79" s="26"/>
      <c r="K79" s="29"/>
      <c r="L79" s="26"/>
    </row>
    <row r="80" spans="1:12" ht="18.600000000000001">
      <c r="A80" s="12">
        <v>61</v>
      </c>
      <c r="B80" s="13" t="s">
        <v>58</v>
      </c>
      <c r="C80" s="12" t="s">
        <v>84</v>
      </c>
      <c r="D80" s="12">
        <v>1</v>
      </c>
      <c r="E80" s="33">
        <f>'[1]Spausdinimo variantas'!F73</f>
        <v>108.36</v>
      </c>
      <c r="F80" s="34">
        <f t="shared" si="0"/>
        <v>108.36</v>
      </c>
      <c r="G80" t="str">
        <f>IF(B80='[1]Spausdinimo variantas'!C73,"")</f>
        <v/>
      </c>
      <c r="H80" t="str">
        <f>IF(C80='[1]Spausdinimo variantas'!D73,"")</f>
        <v/>
      </c>
      <c r="I80" t="str">
        <f>IF(D80='[1]Spausdinimo variantas'!E73,"")</f>
        <v/>
      </c>
      <c r="J80" s="26"/>
      <c r="K80" s="29"/>
      <c r="L80" s="26"/>
    </row>
    <row r="81" spans="1:12" ht="15.6">
      <c r="A81" s="12">
        <v>62</v>
      </c>
      <c r="B81" s="13" t="s">
        <v>59</v>
      </c>
      <c r="C81" s="12" t="s">
        <v>10</v>
      </c>
      <c r="D81" s="35">
        <v>200</v>
      </c>
      <c r="E81" s="33">
        <f>'[1]Spausdinimo variantas'!F74</f>
        <v>32.93</v>
      </c>
      <c r="F81" s="34">
        <f t="shared" si="0"/>
        <v>6586</v>
      </c>
      <c r="G81" t="str">
        <f>IF(B81='[1]Spausdinimo variantas'!C74,"")</f>
        <v/>
      </c>
      <c r="H81" t="str">
        <f>IF(C81='[1]Spausdinimo variantas'!D74,"")</f>
        <v/>
      </c>
      <c r="I81" t="str">
        <f>IF(D81='[1]Spausdinimo variantas'!E74,"")</f>
        <v/>
      </c>
      <c r="J81" s="26"/>
      <c r="K81" s="29"/>
      <c r="L81" s="26"/>
    </row>
    <row r="82" spans="1:12" ht="15.6">
      <c r="A82" s="12"/>
      <c r="B82" s="36" t="s">
        <v>60</v>
      </c>
      <c r="C82" s="36"/>
      <c r="D82" s="36"/>
      <c r="E82" s="36"/>
      <c r="F82" s="25">
        <f>SUM(F20:F81)</f>
        <v>321585.72000000015</v>
      </c>
      <c r="J82" s="26"/>
      <c r="K82" s="30"/>
      <c r="L82" s="26"/>
    </row>
    <row r="83" spans="1:12" ht="15.6">
      <c r="A83" s="12"/>
      <c r="B83" s="37" t="s">
        <v>61</v>
      </c>
      <c r="C83" s="37"/>
      <c r="D83" s="37"/>
      <c r="E83" s="37"/>
      <c r="F83" s="25">
        <f>ROUND(F82*0.21,2)</f>
        <v>67533</v>
      </c>
      <c r="J83" s="26"/>
      <c r="K83" s="29"/>
      <c r="L83" s="26"/>
    </row>
    <row r="84" spans="1:12" ht="15.6">
      <c r="A84" s="12"/>
      <c r="B84" s="38" t="s">
        <v>62</v>
      </c>
      <c r="C84" s="39"/>
      <c r="D84" s="39"/>
      <c r="E84" s="40"/>
      <c r="F84" s="25">
        <f>F82+F83</f>
        <v>389118.72000000015</v>
      </c>
      <c r="J84" s="26"/>
      <c r="K84" s="29"/>
      <c r="L84" s="26"/>
    </row>
    <row r="85" spans="1:12">
      <c r="J85" s="26"/>
      <c r="K85" s="29"/>
      <c r="L85" s="26"/>
    </row>
    <row r="86" spans="1:12">
      <c r="A86" s="3" t="s">
        <v>64</v>
      </c>
      <c r="J86" s="26"/>
      <c r="K86" s="29"/>
      <c r="L86" s="26"/>
    </row>
    <row r="87" spans="1:12" ht="28.5" customHeight="1">
      <c r="A87" s="42" t="s">
        <v>86</v>
      </c>
      <c r="B87" s="42"/>
      <c r="C87" s="42"/>
      <c r="D87" s="42"/>
      <c r="E87" s="42"/>
      <c r="F87" s="42"/>
      <c r="J87" s="26"/>
      <c r="K87" s="29"/>
      <c r="L87" s="26"/>
    </row>
    <row r="88" spans="1:12" ht="48.75" customHeight="1">
      <c r="A88" s="41" t="s">
        <v>65</v>
      </c>
      <c r="B88" s="41"/>
      <c r="C88" s="41"/>
      <c r="D88" s="41"/>
      <c r="E88" s="41"/>
      <c r="F88" s="41"/>
      <c r="J88" s="26"/>
      <c r="K88" s="26"/>
      <c r="L88" s="26"/>
    </row>
    <row r="89" spans="1:12">
      <c r="J89" s="26"/>
      <c r="K89" s="26"/>
      <c r="L89" s="26"/>
    </row>
    <row r="90" spans="1:12">
      <c r="A90" s="1"/>
    </row>
    <row r="91" spans="1:12">
      <c r="A91" s="1"/>
    </row>
    <row r="93" spans="1:12">
      <c r="A93" s="1"/>
    </row>
    <row r="94" spans="1:12">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Natalja Kniežienė</cp:lastModifiedBy>
  <cp:lastPrinted>2024-08-29T12:42:33Z</cp:lastPrinted>
  <dcterms:created xsi:type="dcterms:W3CDTF">2024-03-28T12:45:40Z</dcterms:created>
  <dcterms:modified xsi:type="dcterms:W3CDTF">2024-11-16T15:45:40Z</dcterms:modified>
</cp:coreProperties>
</file>